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etan\Desktop\Ashwini Patil\"/>
    </mc:Choice>
  </mc:AlternateContent>
  <bookViews>
    <workbookView xWindow="0" yWindow="0" windowWidth="15360" windowHeight="7755" tabRatio="932" activeTab="9"/>
  </bookViews>
  <sheets>
    <sheet name="Depreciation" sheetId="25" r:id="rId1"/>
    <sheet name="Sale plan" sheetId="24" r:id="rId2"/>
    <sheet name="Calculation" sheetId="23" r:id="rId3"/>
    <sheet name="Sheet5" sheetId="38" r:id="rId4"/>
    <sheet name="20-20" sheetId="4" r:id="rId5"/>
    <sheet name="Sheet1" sheetId="13" r:id="rId6"/>
    <sheet name="Sheet2" sheetId="30" r:id="rId7"/>
    <sheet name="Sheet3" sheetId="31" r:id="rId8"/>
    <sheet name="Sheet4" sheetId="37" r:id="rId9"/>
    <sheet name="Sheet6" sheetId="41" r:id="rId10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1" i="23" l="1"/>
  <c r="B20" i="23"/>
  <c r="E31" i="23"/>
  <c r="D31" i="23" l="1"/>
  <c r="G26" i="37" l="1"/>
  <c r="F56" i="31"/>
  <c r="R24" i="4"/>
  <c r="C18" i="25" l="1"/>
  <c r="O24" i="4" l="1"/>
  <c r="N8" i="24" l="1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Q10" i="4" l="1"/>
  <c r="P10" i="4"/>
  <c r="D23" i="23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P11" i="4"/>
  <c r="B11" i="4" s="1"/>
  <c r="C11" i="4" s="1"/>
  <c r="D11" i="4" s="1"/>
  <c r="B12" i="4"/>
  <c r="C12" i="4" s="1"/>
  <c r="D12" i="4" s="1"/>
  <c r="B13" i="4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H32" i="4" l="1"/>
  <c r="I31" i="4"/>
  <c r="I2" i="24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I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30" i="24" l="1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l="1"/>
  <c r="C19" i="23" s="1"/>
  <c r="C20" i="23" s="1"/>
  <c r="C21" i="23" l="1"/>
  <c r="C25" i="23"/>
  <c r="J19" i="4"/>
  <c r="I19" i="4"/>
  <c r="E19" i="4"/>
  <c r="A19" i="4"/>
  <c r="J18" i="4"/>
  <c r="I18" i="4"/>
  <c r="E18" i="4"/>
  <c r="A18" i="4"/>
  <c r="J17" i="4"/>
  <c r="I17" i="4"/>
  <c r="E17" i="4"/>
  <c r="A17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7" i="4"/>
  <c r="H17" i="4" s="1"/>
  <c r="D18" i="4"/>
  <c r="H18" i="4" s="1"/>
  <c r="D16" i="4"/>
  <c r="H16" i="4" s="1"/>
</calcChain>
</file>

<file path=xl/sharedStrings.xml><?xml version="1.0" encoding="utf-8"?>
<sst xmlns="http://schemas.openxmlformats.org/spreadsheetml/2006/main" count="131" uniqueCount="100">
  <si>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</si>
  <si>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</si>
  <si>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</si>
  <si>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</si>
  <si>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</si>
  <si>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</si>
  <si>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</si>
  <si>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</si>
  <si>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</si>
  <si>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</si>
  <si>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</si>
  <si>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</si>
  <si>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</si>
  <si>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</si>
  <si>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</si>
  <si>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</si>
  <si>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</si>
  <si>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</si>
  <si>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</si>
  <si>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</si>
  <si>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</si>
  <si>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</si>
  <si>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</si>
  <si>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</si>
  <si>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</si>
  <si>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</si>
  <si>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</si>
  <si>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</si>
  <si>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</si>
  <si>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</si>
  <si>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</si>
  <si>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</si>
  <si>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</si>
  <si>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</si>
  <si>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</si>
  <si>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</si>
  <si>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</si>
  <si>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</si>
  <si>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</si>
  <si>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</si>
  <si>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</si>
  <si>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</si>
  <si>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</si>
  <si>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</si>
  <si>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</si>
  <si>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</si>
  <si>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</si>
  <si>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</si>
  <si>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</si>
  <si>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</si>
  <si>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</si>
  <si>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</si>
  <si>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</si>
  <si>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</si>
  <si>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</si>
  <si>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</si>
  <si>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</si>
  <si>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</si>
  <si>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</si>
  <si>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</si>
  <si>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</si>
  <si>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</si>
  <si>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</si>
  <si>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</si>
  <si>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</si>
  <si>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</si>
  <si>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</si>
  <si>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</si>
  <si>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</si>
  <si>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</si>
  <si>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</si>
  <si>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</si>
  <si>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</si>
  <si>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</si>
  <si>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</si>
  <si>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</si>
  <si>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</si>
  <si>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</si>
  <si>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</si>
  <si>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</si>
  <si>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</si>
  <si>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</si>
  <si>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</si>
  <si>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</si>
  <si>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</si>
  <si>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</si>
  <si>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</si>
  <si>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</si>
  <si>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</si>
  <si>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</si>
  <si>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</si>
  <si>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</si>
  <si>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</si>
  <si>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</si>
  <si>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</si>
  <si>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</si>
  <si>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</si>
  <si>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 xml:space="preserve"> </t>
  </si>
  <si>
    <t>Ground + First Floor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</si>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</sst>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 applyBorder="1"/>
    <xf numFmtId="1" fontId="0" fillId="0" borderId="0" xfId="0" applyNumberFormat="1"/>
    <xf numFmtId="1" fontId="2" fillId="0" borderId="0" xfId="0" applyNumberFormat="1" applyFon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1" fontId="0" fillId="0" borderId="0" xfId="0" applyNumberFormat="1" applyFont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336177</xdr:colOff>
      <xdr:row>1</xdr:row>
      <xdr:rowOff>156883</xdr:rowOff>
    </xdr:from>
    <xdr:to>
      <xdr:col>15</xdr:col>
      <xdr:colOff>138650</xdr:colOff>
      <xdr:row>21</xdr:row>
      <xdr:rowOff>156407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61765" y="347383"/>
          <a:ext cx="5853650" cy="38095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1</xdr:row>
      <xdr:rowOff>19050</xdr:rowOff>
    </xdr:from>
    <xdr:to>
      <xdr:col>10</xdr:col>
      <xdr:colOff>599331</xdr:colOff>
      <xdr:row>21</xdr:row>
      <xdr:rowOff>56669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2950" y="209550"/>
          <a:ext cx="5952381" cy="38476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33</xdr:row>
      <xdr:rowOff>57150</xdr:rowOff>
    </xdr:from>
    <xdr:to>
      <xdr:col>10</xdr:col>
      <xdr:colOff>237374</xdr:colOff>
      <xdr:row>52</xdr:row>
      <xdr:rowOff>190031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6343650"/>
          <a:ext cx="6009524" cy="3752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347383</xdr:colOff>
      <xdr:row>1</xdr:row>
      <xdr:rowOff>112059</xdr:rowOff>
    </xdr:from>
    <xdr:to>
      <xdr:col>10</xdr:col>
      <xdr:colOff>436292</xdr:colOff>
      <xdr:row>22</xdr:row>
      <xdr:rowOff>187749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1" y="302559"/>
          <a:ext cx="5904762" cy="40761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514350</xdr:colOff>
      <xdr:row>1</xdr:row>
      <xdr:rowOff>85725</xdr:rowOff>
    </xdr:from>
    <xdr:to>
      <xdr:col>11</xdr:col>
      <xdr:colOff>370731</xdr:colOff>
      <xdr:row>19</xdr:row>
      <xdr:rowOff>123392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3950" y="276225"/>
          <a:ext cx="5952381" cy="34666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B1" zoomScaleNormal="100" workbookViewId="0">
      <selection activeCell="E12" sqref="E12"/>
    </sheetView>
  </sheetViews>
  <sheetFormatPr defaultRowHeight="1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32035</v>
      </c>
      <c r="F2" s="75"/>
      <c r="G2" s="121" t="s">
        <v>76</v>
      </c>
      <c r="H2" s="122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30000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30000</v>
      </c>
      <c r="D5" s="57" t="s">
        <v>61</v>
      </c>
      <c r="E5" s="58">
        <f>ROUND(C5/10.764,0)</f>
        <v>2787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5800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24200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0</v>
      </c>
      <c r="D8" s="102">
        <f>1-C8</f>
        <v>1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24200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30000</v>
      </c>
      <c r="D10" s="57" t="s">
        <v>61</v>
      </c>
      <c r="E10" s="58">
        <f>ROUND(C10/10.764,0)</f>
        <v>2787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2021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3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57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>
        <v>987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C16*E10</f>
        <v>2750769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1974000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3"/>
      <c r="L1" s="123"/>
      <c r="M1" s="123"/>
      <c r="N1" s="123"/>
      <c r="O1" s="123"/>
      <c r="P1" s="123"/>
      <c r="Q1" s="123"/>
      <c r="R1" s="123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opLeftCell="A13" zoomScaleNormal="100" workbookViewId="0">
      <selection activeCell="F28" sqref="F28"/>
    </sheetView>
  </sheetViews>
  <sheetFormatPr defaultRowHeight="15"/>
  <cols>
    <col min="1" max="1" width="21.7109375" bestFit="1" customWidth="1"/>
    <col min="2" max="2" width="17" customWidth="1"/>
    <col min="3" max="3" width="19.140625" style="16" customWidth="1"/>
    <col min="4" max="4" width="15.5703125" style="16" bestFit="1" customWidth="1"/>
    <col min="5" max="5" width="27.140625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C2" s="16" t="s">
        <v>98</v>
      </c>
      <c r="D2" s="17"/>
      <c r="F2" s="78"/>
      <c r="G2" s="78"/>
    </row>
    <row r="3" spans="1:8">
      <c r="A3" s="15" t="s">
        <v>13</v>
      </c>
      <c r="B3" s="19"/>
      <c r="C3" s="20">
        <v>4900</v>
      </c>
      <c r="D3" s="21" t="s">
        <v>99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2900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78"/>
      <c r="G7" s="78"/>
    </row>
    <row r="8" spans="1:8">
      <c r="A8" s="15" t="s">
        <v>18</v>
      </c>
      <c r="B8" s="24"/>
      <c r="C8" s="25">
        <f>C9-C7</f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118"/>
      <c r="G10" s="78"/>
    </row>
    <row r="11" spans="1:8">
      <c r="A11" s="15"/>
      <c r="B11" s="26"/>
      <c r="C11" s="27">
        <f>C10%</f>
        <v>0</v>
      </c>
      <c r="D11" s="27"/>
      <c r="E11" s="75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2900</v>
      </c>
      <c r="D14" s="23"/>
      <c r="F14" s="118"/>
      <c r="G14" s="118"/>
    </row>
    <row r="15" spans="1:8">
      <c r="B15" s="19"/>
      <c r="C15" s="20"/>
      <c r="D15" s="23"/>
      <c r="F15" s="78"/>
      <c r="G15" s="118"/>
    </row>
    <row r="16" spans="1:8">
      <c r="A16" s="28" t="s">
        <v>23</v>
      </c>
      <c r="B16" s="29"/>
      <c r="C16" s="21">
        <f>C14+C13</f>
        <v>4900</v>
      </c>
      <c r="D16" s="21"/>
      <c r="E16" s="61"/>
      <c r="F16" s="78"/>
      <c r="G16" s="118"/>
    </row>
    <row r="17" spans="1:8">
      <c r="B17" s="24"/>
      <c r="C17" s="25"/>
      <c r="D17" s="25"/>
      <c r="F17" s="78"/>
      <c r="G17" s="118"/>
      <c r="H17" s="119"/>
    </row>
    <row r="18" spans="1:8" ht="16.5">
      <c r="A18" s="28" t="s">
        <v>94</v>
      </c>
      <c r="B18" s="7"/>
      <c r="C18" s="76">
        <v>823</v>
      </c>
      <c r="D18" s="76"/>
      <c r="E18" s="77"/>
      <c r="F18" s="78"/>
      <c r="G18" s="78"/>
    </row>
    <row r="19" spans="1:8">
      <c r="A19" s="15"/>
      <c r="B19" s="6"/>
      <c r="C19" s="30">
        <f>C18*C16</f>
        <v>4032700</v>
      </c>
      <c r="D19" s="78" t="s">
        <v>68</v>
      </c>
      <c r="E19" s="30"/>
      <c r="F19" s="78"/>
      <c r="G19" s="118"/>
    </row>
    <row r="20" spans="1:8">
      <c r="A20" s="15"/>
      <c r="B20" s="61">
        <f>C20*0.8</f>
        <v>3064852</v>
      </c>
      <c r="C20" s="31">
        <f>C19*95%</f>
        <v>3831065</v>
      </c>
      <c r="D20" s="78" t="s">
        <v>24</v>
      </c>
      <c r="E20" s="31"/>
      <c r="F20" s="78"/>
      <c r="G20" s="118"/>
    </row>
    <row r="21" spans="1:8">
      <c r="A21" s="15"/>
      <c r="C21" s="31">
        <f>C19*80%</f>
        <v>3226160</v>
      </c>
      <c r="D21" s="78" t="s">
        <v>25</v>
      </c>
      <c r="E21" s="31"/>
      <c r="F21" s="78"/>
      <c r="G21" s="78"/>
    </row>
    <row r="22" spans="1:8">
      <c r="A22" s="15"/>
      <c r="F22" s="78"/>
      <c r="G22" s="78"/>
    </row>
    <row r="23" spans="1:8">
      <c r="A23" s="32" t="s">
        <v>26</v>
      </c>
      <c r="B23" s="33"/>
      <c r="C23" s="34">
        <f>C4*C18</f>
        <v>1646000</v>
      </c>
      <c r="D23" s="34">
        <f>D4*D18</f>
        <v>0</v>
      </c>
    </row>
    <row r="24" spans="1:8">
      <c r="A24" s="15" t="s">
        <v>27</v>
      </c>
    </row>
    <row r="25" spans="1:8">
      <c r="A25" s="35" t="s">
        <v>28</v>
      </c>
      <c r="B25" s="16"/>
      <c r="C25" s="31">
        <f>C19*0.025/12</f>
        <v>8401.4583333333339</v>
      </c>
      <c r="D25" s="31"/>
    </row>
    <row r="26" spans="1:8">
      <c r="C26" s="31"/>
      <c r="D26" s="31"/>
    </row>
    <row r="27" spans="1:8">
      <c r="C27" s="31"/>
      <c r="D27" s="31"/>
    </row>
    <row r="28" spans="1:8">
      <c r="C28"/>
      <c r="D28"/>
    </row>
    <row r="29" spans="1:8">
      <c r="C29"/>
      <c r="D29"/>
    </row>
    <row r="30" spans="1:8">
      <c r="C30"/>
      <c r="D30"/>
    </row>
    <row r="31" spans="1:8">
      <c r="C31" s="75">
        <v>76.430000000000007</v>
      </c>
      <c r="D31" s="120">
        <f>C31*10.764</f>
        <v>822.69252000000006</v>
      </c>
      <c r="E31" s="124">
        <f>D31*1.2</f>
        <v>987.23102400000005</v>
      </c>
      <c r="F31" s="119">
        <f>E31*2000</f>
        <v>1974462.0480000002</v>
      </c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D1" zoomScaleNormal="100" workbookViewId="0">
      <selection activeCell="F11" sqref="F11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0</v>
      </c>
      <c r="C2" s="4">
        <f t="shared" ref="C2:C15" si="2">B2*1.2</f>
        <v>0</v>
      </c>
      <c r="D2" s="4">
        <f t="shared" ref="D2:D15" si="3">C2*1.2</f>
        <v>0</v>
      </c>
      <c r="E2" s="5">
        <f t="shared" ref="E2:E15" si="4">R2</f>
        <v>0</v>
      </c>
      <c r="F2" s="66" t="e">
        <f t="shared" ref="F2:F15" si="5">ROUND((E2/B2),0)</f>
        <v>#DIV/0!</v>
      </c>
      <c r="G2" s="66" t="e">
        <f t="shared" ref="G2:G15" si="6">ROUND((E2/C2),0)</f>
        <v>#DIV/0!</v>
      </c>
      <c r="H2" s="66" t="e">
        <f t="shared" ref="H2:H15" si="7">ROUND((E2/D2),0)</f>
        <v>#DIV/0!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/>
      <c r="O2" s="75"/>
      <c r="P2" s="75"/>
      <c r="Q2" s="75"/>
      <c r="R2" s="2"/>
      <c r="S2" s="2"/>
      <c r="T2" s="2"/>
      <c r="AA2" s="68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/>
      <c r="O3" s="75"/>
      <c r="P3" s="75"/>
      <c r="Q3" s="75"/>
      <c r="R3" s="2"/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66" t="e">
        <f t="shared" si="5"/>
        <v>#DIV/0!</v>
      </c>
      <c r="G4" s="66" t="e">
        <f t="shared" si="6"/>
        <v>#DIV/0!</v>
      </c>
      <c r="H4" s="66" t="e">
        <f t="shared" si="7"/>
        <v>#DIV/0!</v>
      </c>
      <c r="I4" s="66">
        <f t="shared" si="8"/>
        <v>0</v>
      </c>
      <c r="J4" s="66">
        <f t="shared" si="9"/>
        <v>0</v>
      </c>
      <c r="K4" s="67"/>
      <c r="L4" s="67"/>
      <c r="M4" s="67"/>
      <c r="N4" s="67"/>
      <c r="O4" s="75"/>
      <c r="P4" s="75"/>
      <c r="Q4" s="75"/>
      <c r="R4" s="2"/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/>
      <c r="O5" s="75"/>
      <c r="P5" s="75"/>
      <c r="Q5" s="75"/>
      <c r="R5" s="2"/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/>
      <c r="O6" s="75"/>
      <c r="P6" s="75"/>
      <c r="Q6" s="75"/>
      <c r="R6" s="2"/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O7" s="75">
        <v>0</v>
      </c>
      <c r="P7" s="75"/>
      <c r="Q7" s="75"/>
      <c r="R7" s="2"/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O8" s="75">
        <v>0</v>
      </c>
      <c r="P8" s="75"/>
      <c r="Q8" s="75"/>
      <c r="R8" s="2"/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O9" s="75">
        <v>0</v>
      </c>
      <c r="P9" s="75"/>
      <c r="Q9" s="75"/>
      <c r="R9" s="2"/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 t="str">
        <f t="shared" si="4"/>
        <v xml:space="preserve"> </v>
      </c>
      <c r="F10" s="4" t="e">
        <f t="shared" si="5"/>
        <v>#VALUE!</v>
      </c>
      <c r="G10" s="4" t="e">
        <f t="shared" si="6"/>
        <v>#VALUE!</v>
      </c>
      <c r="H10" s="4" t="e">
        <f t="shared" si="7"/>
        <v>#VALUE!</v>
      </c>
      <c r="I10" s="4">
        <f t="shared" si="8"/>
        <v>0</v>
      </c>
      <c r="J10" s="4">
        <f t="shared" si="9"/>
        <v>0</v>
      </c>
      <c r="O10" s="75">
        <v>0</v>
      </c>
      <c r="P10" s="75">
        <f t="shared" ref="P10" si="10">O10/1.2</f>
        <v>0</v>
      </c>
      <c r="Q10" s="75">
        <f t="shared" ref="Q10" si="11">P10/1.2</f>
        <v>0</v>
      </c>
      <c r="R10" s="2" t="s">
        <v>97</v>
      </c>
      <c r="S10" s="2"/>
    </row>
    <row r="11" spans="1:35" ht="16.5">
      <c r="A11" s="4">
        <f t="shared" si="0"/>
        <v>0</v>
      </c>
      <c r="B11" s="4">
        <f t="shared" si="1"/>
        <v>1000</v>
      </c>
      <c r="C11" s="4">
        <f t="shared" si="2"/>
        <v>1200</v>
      </c>
      <c r="D11" s="4">
        <f t="shared" si="3"/>
        <v>1440</v>
      </c>
      <c r="E11" s="5">
        <f t="shared" si="4"/>
        <v>6000000</v>
      </c>
      <c r="F11" s="4">
        <f t="shared" si="5"/>
        <v>6000</v>
      </c>
      <c r="G11" s="4">
        <f t="shared" si="6"/>
        <v>5000</v>
      </c>
      <c r="H11" s="4">
        <f t="shared" si="7"/>
        <v>4167</v>
      </c>
      <c r="I11" s="4">
        <f t="shared" si="8"/>
        <v>0</v>
      </c>
      <c r="J11" s="4">
        <f t="shared" si="9"/>
        <v>0</v>
      </c>
      <c r="O11">
        <v>0</v>
      </c>
      <c r="P11">
        <f t="shared" ref="P11" si="12">O11/1.2</f>
        <v>0</v>
      </c>
      <c r="Q11">
        <v>1000</v>
      </c>
      <c r="R11" s="2">
        <v>6000000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2000</v>
      </c>
      <c r="C12" s="4">
        <f t="shared" si="2"/>
        <v>2400</v>
      </c>
      <c r="D12" s="4">
        <f t="shared" si="3"/>
        <v>2880</v>
      </c>
      <c r="E12" s="5">
        <f t="shared" si="4"/>
        <v>17000000</v>
      </c>
      <c r="F12" s="4">
        <f t="shared" si="5"/>
        <v>8500</v>
      </c>
      <c r="G12" s="4">
        <f t="shared" si="6"/>
        <v>7083</v>
      </c>
      <c r="H12" s="4">
        <f t="shared" si="7"/>
        <v>5903</v>
      </c>
      <c r="I12" s="4">
        <f t="shared" si="8"/>
        <v>0</v>
      </c>
      <c r="J12" s="4">
        <f t="shared" si="9"/>
        <v>0</v>
      </c>
      <c r="Q12">
        <v>2000</v>
      </c>
      <c r="R12" s="2">
        <v>17000000</v>
      </c>
      <c r="S12" s="2"/>
      <c r="V12" s="71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R13" s="2"/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R14" s="2"/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R15" s="2"/>
      <c r="S15" s="2"/>
    </row>
    <row r="16" spans="1:35">
      <c r="A16" s="4">
        <f t="shared" ref="A16:A19" si="13">N16</f>
        <v>0</v>
      </c>
      <c r="B16" s="4">
        <f t="shared" ref="B16:B19" si="14">Q16</f>
        <v>0</v>
      </c>
      <c r="C16" s="4">
        <f t="shared" ref="C16:C19" si="15">B16*1.2</f>
        <v>0</v>
      </c>
      <c r="D16" s="4">
        <f t="shared" ref="D16:D19" si="16">C16*1.2</f>
        <v>0</v>
      </c>
      <c r="E16" s="5">
        <f t="shared" ref="E16:E19" si="17">R16</f>
        <v>0</v>
      </c>
      <c r="F16" s="4" t="e">
        <f t="shared" ref="F16:F19" si="18">ROUND((E16/B16),0)</f>
        <v>#DIV/0!</v>
      </c>
      <c r="G16" s="4" t="e">
        <f t="shared" ref="G16:G19" si="19">ROUND((E16/C16),0)</f>
        <v>#DIV/0!</v>
      </c>
      <c r="H16" s="4" t="e">
        <f t="shared" ref="H16:H19" si="20">ROUND((E16/D16),0)</f>
        <v>#DIV/0!</v>
      </c>
      <c r="I16" s="4">
        <f t="shared" ref="I16:J19" si="21">T16</f>
        <v>0</v>
      </c>
      <c r="J16" s="4">
        <f t="shared" si="21"/>
        <v>0</v>
      </c>
      <c r="R16" s="2"/>
      <c r="S16" s="2"/>
    </row>
    <row r="17" spans="1:19">
      <c r="A17" s="4">
        <f t="shared" si="13"/>
        <v>0</v>
      </c>
      <c r="B17" s="4">
        <f t="shared" si="14"/>
        <v>0</v>
      </c>
      <c r="C17" s="4">
        <f t="shared" si="15"/>
        <v>0</v>
      </c>
      <c r="D17" s="4">
        <f t="shared" si="16"/>
        <v>0</v>
      </c>
      <c r="E17" s="5">
        <f t="shared" si="17"/>
        <v>0</v>
      </c>
      <c r="F17" s="4" t="e">
        <f t="shared" si="18"/>
        <v>#DIV/0!</v>
      </c>
      <c r="G17" s="4" t="e">
        <f t="shared" si="19"/>
        <v>#DIV/0!</v>
      </c>
      <c r="H17" s="4" t="e">
        <f t="shared" si="20"/>
        <v>#DIV/0!</v>
      </c>
      <c r="I17" s="4">
        <f t="shared" si="21"/>
        <v>0</v>
      </c>
      <c r="J17" s="4">
        <f t="shared" si="21"/>
        <v>0</v>
      </c>
      <c r="R17" s="2"/>
      <c r="S17" s="2"/>
    </row>
    <row r="18" spans="1:19">
      <c r="A18" s="4">
        <f t="shared" si="13"/>
        <v>0</v>
      </c>
      <c r="B18" s="4">
        <f t="shared" si="14"/>
        <v>0</v>
      </c>
      <c r="C18" s="4">
        <f t="shared" si="15"/>
        <v>0</v>
      </c>
      <c r="D18" s="4">
        <f t="shared" si="16"/>
        <v>0</v>
      </c>
      <c r="E18" s="5">
        <f t="shared" si="17"/>
        <v>0</v>
      </c>
      <c r="F18" s="4" t="e">
        <f t="shared" si="18"/>
        <v>#DIV/0!</v>
      </c>
      <c r="G18" s="4" t="e">
        <f t="shared" si="19"/>
        <v>#DIV/0!</v>
      </c>
      <c r="H18" s="4" t="e">
        <f t="shared" si="20"/>
        <v>#DIV/0!</v>
      </c>
      <c r="I18" s="4">
        <f t="shared" si="21"/>
        <v>0</v>
      </c>
      <c r="J18" s="4">
        <f t="shared" si="21"/>
        <v>0</v>
      </c>
      <c r="R18" s="2"/>
      <c r="S18" s="2"/>
    </row>
    <row r="19" spans="1:19">
      <c r="A19" s="4">
        <f t="shared" si="13"/>
        <v>0</v>
      </c>
      <c r="B19" s="4">
        <f t="shared" si="14"/>
        <v>0</v>
      </c>
      <c r="C19" s="4">
        <f t="shared" si="15"/>
        <v>0</v>
      </c>
      <c r="D19" s="4">
        <f t="shared" si="16"/>
        <v>0</v>
      </c>
      <c r="E19" s="5">
        <f t="shared" si="17"/>
        <v>0</v>
      </c>
      <c r="F19" s="4" t="e">
        <f t="shared" si="18"/>
        <v>#DIV/0!</v>
      </c>
      <c r="G19" s="4" t="e">
        <f t="shared" si="19"/>
        <v>#DIV/0!</v>
      </c>
      <c r="H19" s="4" t="e">
        <f t="shared" si="20"/>
        <v>#DIV/0!</v>
      </c>
      <c r="I19" s="4">
        <f t="shared" si="21"/>
        <v>0</v>
      </c>
      <c r="J19" s="4">
        <f t="shared" si="21"/>
        <v>0</v>
      </c>
      <c r="O19" s="75"/>
      <c r="P19" s="75"/>
      <c r="Q19" s="75"/>
      <c r="R19" s="2"/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  <c r="R23" s="10">
        <v>8500</v>
      </c>
    </row>
    <row r="24" spans="1:19" s="10" customFormat="1">
      <c r="C24" s="10" t="s">
        <v>1</v>
      </c>
      <c r="F24" s="65" t="s">
        <v>69</v>
      </c>
      <c r="G24" s="65"/>
      <c r="N24" s="10">
        <v>58.838000000000001</v>
      </c>
      <c r="O24" s="10">
        <f>N24*10.764</f>
        <v>633.33223199999998</v>
      </c>
      <c r="R24" s="10">
        <f>R23/1.35</f>
        <v>6296.2962962962956</v>
      </c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topLeftCell="E1" zoomScale="85" zoomScaleNormal="85" workbookViewId="0">
      <selection activeCell="J5" activeCellId="1" sqref="I4 J5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F5" sqref="F5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55:F56"/>
  <sheetViews>
    <sheetView topLeftCell="A37" workbookViewId="0">
      <selection activeCell="I56" sqref="I56"/>
    </sheetView>
  </sheetViews>
  <sheetFormatPr defaultRowHeight="15"/>
  <sheetData>
    <row r="55" spans="6:6">
      <c r="F55">
        <v>8500</v>
      </c>
    </row>
    <row r="56" spans="6:6">
      <c r="F56">
        <f>F55/1.35</f>
        <v>6296.2962962962956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25:G26"/>
  <sheetViews>
    <sheetView topLeftCell="A7" zoomScale="85" zoomScaleNormal="85" workbookViewId="0">
      <selection activeCell="H27" sqref="H27"/>
    </sheetView>
  </sheetViews>
  <sheetFormatPr defaultRowHeight="15"/>
  <cols>
    <col min="7" max="7" width="14.5703125" customWidth="1"/>
  </cols>
  <sheetData>
    <row r="25" spans="7:7">
      <c r="G25">
        <v>6000</v>
      </c>
    </row>
    <row r="26" spans="7:7">
      <c r="G26">
        <f>G25/1.35</f>
        <v>4444.4444444444443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N14" sqref="N14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Depreciation</vt:lpstr>
      <vt:lpstr>Sale plan</vt:lpstr>
      <vt:lpstr>Calculation</vt:lpstr>
      <vt:lpstr>Sheet5</vt:lpstr>
      <vt:lpstr>20-20</vt:lpstr>
      <vt:lpstr>Sheet1</vt:lpstr>
      <vt:lpstr>Sheet2</vt:lpstr>
      <vt:lpstr>Sheet3</vt:lpstr>
      <vt:lpstr>Sheet4</vt:lpstr>
      <vt:lpstr>Sheet6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2024-07-10T09:07:43Z</dcterms:modified>
</cp:coreProperties>
</file>