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978E9659-54A1-4532-80D6-879D61743616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8" i="1" l="1"/>
  <c r="G16" i="1"/>
  <c r="G18" i="1" s="1"/>
  <c r="B19" i="1"/>
  <c r="E5" i="1"/>
  <c r="F5" i="1"/>
  <c r="G20" i="1" l="1"/>
  <c r="G19" i="1"/>
  <c r="B22" i="1"/>
  <c r="I31" i="1"/>
  <c r="H31" i="1"/>
  <c r="C40" i="1"/>
  <c r="C42" i="1"/>
  <c r="C41" i="1"/>
  <c r="B10" i="1" l="1"/>
  <c r="B11" i="1" s="1"/>
  <c r="B8" i="1"/>
  <c r="B6" i="1"/>
  <c r="B5" i="1"/>
  <c r="B14" i="1" s="1"/>
  <c r="B12" i="1" l="1"/>
  <c r="B13" i="1" s="1"/>
  <c r="B15" i="1" s="1"/>
  <c r="B17" i="1" l="1"/>
  <c r="C39" i="1"/>
  <c r="C38" i="1"/>
  <c r="C37" i="1"/>
  <c r="B23" i="1" l="1"/>
  <c r="B21" i="1"/>
  <c r="B20" i="1"/>
  <c r="I4" i="1"/>
  <c r="I5" i="1" s="1"/>
  <c r="I33" i="1"/>
  <c r="I32" i="1" l="1"/>
  <c r="I29" i="1" l="1"/>
  <c r="I34" i="1"/>
  <c r="F29" i="1"/>
  <c r="G29" i="1" l="1"/>
  <c r="F30" i="1"/>
  <c r="G30" i="1"/>
  <c r="F31" i="1"/>
  <c r="G31" i="1"/>
  <c r="F32" i="1"/>
  <c r="G32" i="1"/>
  <c r="F33" i="1"/>
  <c r="G33" i="1"/>
  <c r="F34" i="1"/>
  <c r="G34" i="1"/>
  <c r="F35" i="1"/>
  <c r="G35" i="1"/>
  <c r="F37" i="1"/>
  <c r="F38" i="1"/>
  <c r="I30" i="1" l="1"/>
  <c r="H34" i="1" l="1"/>
  <c r="H33" i="1"/>
  <c r="H35" i="1"/>
  <c r="H29" i="1" l="1"/>
  <c r="H30" i="1" l="1"/>
  <c r="H32" i="1"/>
  <c r="G3" i="1" l="1"/>
</calcChain>
</file>

<file path=xl/sharedStrings.xml><?xml version="1.0" encoding="utf-8"?>
<sst xmlns="http://schemas.openxmlformats.org/spreadsheetml/2006/main" count="37" uniqueCount="32">
  <si>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</si>
  <si>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</si>
  <si>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</si>
  <si>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</si>
  <si>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</si>
  <si>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</si>
  <si>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</si>
  <si>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</si>
  <si>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</si>
  <si>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</si>
  <si>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</si>
  <si>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</si>
  <si>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</si>
  <si>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</si>
  <si>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</si>
  <si>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</si>
  <si>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</si>
  <si>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</si>
  <si>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</si>
  <si>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</si>
  <si>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</si>
  <si>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</si>
  <si>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</si>
  <si>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</si>
  <si>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</si>
  <si>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</si>
  <si>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Total Value</t>
  </si>
  <si>
    <t>Carpet Area</t>
  </si>
  <si>
    <t>Relizable Value</t>
  </si>
  <si>
    <t>Distress Value</t>
  </si>
  <si>
    <t>1 Carparking</t>
  </si>
  <si>
    <t>1 Car 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</si>
</sst>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6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7" fillId="0" borderId="4" xfId="0" applyFont="1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5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6" xfId="0" applyBorder="1"/>
    <xf numFmtId="43" fontId="15" fillId="0" borderId="1" xfId="0" applyNumberFormat="1" applyFont="1" applyBorder="1"/>
    <xf numFmtId="43" fontId="16" fillId="0" borderId="1" xfId="0" applyNumberFormat="1" applyFont="1" applyBorder="1"/>
    <xf numFmtId="0" fontId="15" fillId="0" borderId="1" xfId="0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265600</xdr:colOff>
      <xdr:row>43</xdr:row>
      <xdr:rowOff>27548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EFF421-3B62-472B-A9E9-E05A63496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0000" cy="82190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294171</xdr:colOff>
      <xdr:row>43</xdr:row>
      <xdr:rowOff>84690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43EAA1-972C-480F-AB56-583E97A6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8571" cy="82761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123124</xdr:colOff>
      <xdr:row>36</xdr:row>
      <xdr:rowOff>122952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3E86A7-CC87-4AF3-BDDA-575AF7862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09524" cy="698095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18</xdr:col>
      <xdr:colOff>504152</xdr:colOff>
      <xdr:row>40</xdr:row>
      <xdr:rowOff>189524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856139-9A7A-41B7-9DE7-0BC946258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380952" cy="78095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246552</xdr:colOff>
      <xdr:row>42</xdr:row>
      <xdr:rowOff>103762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5ACC11-34BD-4A5F-8E52-8F21123BA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0952" cy="81047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360305</xdr:colOff>
      <xdr:row>41</xdr:row>
      <xdr:rowOff>56167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2354F9-EBE0-41E1-80FE-904A40EA9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61905" cy="786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6"/>
  <sheetViews>
    <sheetView tabSelected="1" zoomScaleNormal="100" workbookViewId="0">
      <selection activeCell="L21" sqref="L21"/>
    </sheetView>
  </sheetViews>
  <sheetFormatPr defaultRowHeight="15" x14ac:dyDescent="0.25"/>
  <cols>
    <col min="1" max="1" width="21.7109375" bestFit="1" customWidth="1"/>
    <col min="2" max="2" width="15.5703125" style="24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18"/>
      <c r="B1" s="19"/>
      <c r="E1" s="18"/>
      <c r="F1" s="20"/>
      <c r="G1" s="20"/>
    </row>
    <row r="2" spans="1:13" ht="16.5" x14ac:dyDescent="0.3">
      <c r="A2" s="21"/>
      <c r="B2" s="22"/>
      <c r="C2" s="23"/>
      <c r="D2" s="24"/>
      <c r="E2" t="s">
        <v>13</v>
      </c>
    </row>
    <row r="3" spans="1:13" ht="16.5" x14ac:dyDescent="0.3">
      <c r="A3" s="21" t="s">
        <v>0</v>
      </c>
      <c r="B3" s="10">
        <v>19000</v>
      </c>
      <c r="C3" s="25"/>
      <c r="D3" s="4"/>
      <c r="E3" s="26">
        <v>2017</v>
      </c>
      <c r="F3" s="27">
        <v>2024</v>
      </c>
      <c r="G3" s="28">
        <f>F3-E3</f>
        <v>7</v>
      </c>
      <c r="I3">
        <v>26250</v>
      </c>
      <c r="L3" s="1"/>
      <c r="M3" s="2"/>
    </row>
    <row r="4" spans="1:13" ht="33" x14ac:dyDescent="0.3">
      <c r="A4" s="29" t="s">
        <v>1</v>
      </c>
      <c r="B4" s="10">
        <v>2800</v>
      </c>
      <c r="C4" s="25"/>
      <c r="D4" s="4"/>
      <c r="E4" t="s">
        <v>22</v>
      </c>
      <c r="F4" s="27" t="s">
        <v>23</v>
      </c>
      <c r="G4" s="28"/>
      <c r="I4">
        <f>I3/100*115</f>
        <v>30187.5</v>
      </c>
      <c r="K4" s="17"/>
      <c r="L4" s="1"/>
      <c r="M4" s="2"/>
    </row>
    <row r="5" spans="1:13" ht="16.5" x14ac:dyDescent="0.3">
      <c r="A5" s="21" t="s">
        <v>2</v>
      </c>
      <c r="B5" s="10">
        <f>B3-B4</f>
        <v>16200</v>
      </c>
      <c r="C5" s="25"/>
      <c r="D5" s="4"/>
      <c r="E5">
        <f>F5/1.2</f>
        <v>787.20720000000006</v>
      </c>
      <c r="F5">
        <f>87.76*10.764</f>
        <v>944.64864</v>
      </c>
      <c r="G5" s="7"/>
      <c r="I5">
        <f>I4/10.764</f>
        <v>2804.4871794871797</v>
      </c>
      <c r="L5" s="1"/>
      <c r="M5" s="2"/>
    </row>
    <row r="6" spans="1:13" ht="16.5" x14ac:dyDescent="0.3">
      <c r="A6" s="21" t="s">
        <v>3</v>
      </c>
      <c r="B6" s="10">
        <f>B4</f>
        <v>2800</v>
      </c>
      <c r="C6" s="25"/>
      <c r="D6" s="4"/>
      <c r="F6" s="4"/>
      <c r="G6" s="4"/>
      <c r="H6" s="12"/>
      <c r="I6" s="12"/>
      <c r="L6" s="1"/>
      <c r="M6" s="2"/>
    </row>
    <row r="7" spans="1:13" ht="16.5" x14ac:dyDescent="0.3">
      <c r="A7" s="21" t="s">
        <v>4</v>
      </c>
      <c r="B7" s="30">
        <v>7</v>
      </c>
      <c r="C7" s="31"/>
      <c r="D7" s="32"/>
      <c r="G7" s="15"/>
      <c r="H7" s="12"/>
      <c r="I7" s="12"/>
      <c r="L7" s="13"/>
      <c r="M7" s="14"/>
    </row>
    <row r="8" spans="1:13" ht="16.5" x14ac:dyDescent="0.3">
      <c r="A8" s="21" t="s">
        <v>5</v>
      </c>
      <c r="B8" s="30">
        <f>B9-B7</f>
        <v>63</v>
      </c>
      <c r="C8" s="31"/>
      <c r="D8" s="33"/>
      <c r="F8" s="34"/>
      <c r="G8" s="34"/>
      <c r="H8" s="12"/>
      <c r="I8" s="12"/>
      <c r="L8" s="13"/>
      <c r="M8" s="14"/>
    </row>
    <row r="9" spans="1:13" ht="16.5" x14ac:dyDescent="0.3">
      <c r="A9" s="21" t="s">
        <v>6</v>
      </c>
      <c r="B9" s="30">
        <v>70</v>
      </c>
      <c r="C9" s="31"/>
      <c r="D9" s="32"/>
      <c r="F9" s="4"/>
      <c r="G9" s="34"/>
      <c r="H9" s="12"/>
      <c r="I9" s="12"/>
      <c r="J9" s="15"/>
      <c r="K9" s="15"/>
      <c r="L9" s="11"/>
      <c r="M9" s="14"/>
    </row>
    <row r="10" spans="1:13" ht="33" x14ac:dyDescent="0.3">
      <c r="A10" s="29" t="s">
        <v>7</v>
      </c>
      <c r="B10" s="30">
        <f>90*B7/B9</f>
        <v>9</v>
      </c>
      <c r="C10" s="31"/>
      <c r="D10" s="32"/>
      <c r="F10" s="35"/>
      <c r="G10" s="34"/>
      <c r="H10" s="12"/>
      <c r="I10" s="12"/>
      <c r="J10" s="15"/>
      <c r="K10" s="15"/>
      <c r="L10" s="11"/>
      <c r="M10" s="14"/>
    </row>
    <row r="11" spans="1:13" ht="16.5" x14ac:dyDescent="0.3">
      <c r="A11" s="21"/>
      <c r="B11" s="36">
        <f>B10%</f>
        <v>0.09</v>
      </c>
      <c r="C11" s="37"/>
      <c r="D11" s="38"/>
      <c r="G11" s="34"/>
      <c r="H11" s="12"/>
      <c r="I11" s="12"/>
      <c r="J11" s="15"/>
      <c r="K11" s="15"/>
      <c r="L11" s="11"/>
      <c r="M11" s="16"/>
    </row>
    <row r="12" spans="1:13" ht="16.5" x14ac:dyDescent="0.3">
      <c r="A12" s="21" t="s">
        <v>8</v>
      </c>
      <c r="B12" s="10">
        <f>B6*B11</f>
        <v>252</v>
      </c>
      <c r="C12" s="39"/>
      <c r="D12" s="40"/>
      <c r="G12" s="34"/>
      <c r="H12" s="12"/>
      <c r="I12" s="12"/>
      <c r="J12" s="15"/>
      <c r="K12" s="15"/>
      <c r="L12" s="11"/>
      <c r="M12" s="2"/>
    </row>
    <row r="13" spans="1:13" ht="16.5" x14ac:dyDescent="0.3">
      <c r="A13" s="21" t="s">
        <v>9</v>
      </c>
      <c r="B13" s="10">
        <f>B6-B12</f>
        <v>2548</v>
      </c>
      <c r="C13" s="39"/>
      <c r="D13" s="40"/>
      <c r="G13" s="34"/>
      <c r="H13" s="12"/>
      <c r="I13" s="12"/>
      <c r="J13" s="15"/>
      <c r="K13" s="15"/>
      <c r="L13" s="11"/>
      <c r="M13" s="2"/>
    </row>
    <row r="14" spans="1:13" ht="16.5" x14ac:dyDescent="0.3">
      <c r="A14" s="21" t="s">
        <v>2</v>
      </c>
      <c r="B14" s="10">
        <f>B5</f>
        <v>16200</v>
      </c>
      <c r="C14" s="25"/>
      <c r="D14" s="4"/>
      <c r="F14" s="51" t="s">
        <v>27</v>
      </c>
      <c r="G14" s="50">
        <v>787</v>
      </c>
      <c r="H14" s="12"/>
      <c r="I14" s="12"/>
      <c r="J14" s="15"/>
      <c r="K14" s="15"/>
      <c r="L14" s="11"/>
      <c r="M14" s="2"/>
    </row>
    <row r="15" spans="1:13" ht="16.5" x14ac:dyDescent="0.3">
      <c r="A15" s="21" t="s">
        <v>10</v>
      </c>
      <c r="B15" s="10">
        <f>B14+B13</f>
        <v>18748</v>
      </c>
      <c r="C15" s="25"/>
      <c r="D15" s="4"/>
      <c r="F15" s="51" t="s">
        <v>17</v>
      </c>
      <c r="G15" s="50">
        <v>19000</v>
      </c>
      <c r="H15" s="15"/>
      <c r="I15" s="34"/>
      <c r="J15" s="15"/>
      <c r="K15" s="15"/>
      <c r="L15" s="11"/>
      <c r="M15" s="2"/>
    </row>
    <row r="16" spans="1:13" ht="16.5" x14ac:dyDescent="0.3">
      <c r="A16" s="21" t="s">
        <v>21</v>
      </c>
      <c r="B16" s="41">
        <v>787</v>
      </c>
      <c r="C16" s="42"/>
      <c r="D16" s="4"/>
      <c r="E16" s="3"/>
      <c r="F16" s="49" t="s">
        <v>11</v>
      </c>
      <c r="G16" s="49">
        <f>G15*G14</f>
        <v>14953000</v>
      </c>
      <c r="H16" s="4"/>
      <c r="M16" s="14"/>
    </row>
    <row r="17" spans="1:14" ht="16.5" x14ac:dyDescent="0.3">
      <c r="A17" s="42" t="s">
        <v>11</v>
      </c>
      <c r="B17" s="43">
        <f>B16*B15</f>
        <v>14754676</v>
      </c>
      <c r="C17" s="44"/>
      <c r="D17" s="4"/>
      <c r="E17" s="3"/>
      <c r="F17" s="50" t="s">
        <v>30</v>
      </c>
      <c r="G17" s="49">
        <v>1000000</v>
      </c>
      <c r="H17" s="4"/>
      <c r="M17" s="3"/>
      <c r="N17" s="4"/>
    </row>
    <row r="18" spans="1:14" ht="16.5" x14ac:dyDescent="0.3">
      <c r="A18" s="42" t="s">
        <v>31</v>
      </c>
      <c r="B18" s="43">
        <v>1000000</v>
      </c>
      <c r="C18" s="44"/>
      <c r="D18" s="4"/>
      <c r="E18" s="3"/>
      <c r="F18" s="50" t="s">
        <v>26</v>
      </c>
      <c r="G18" s="49">
        <f>G17+G16</f>
        <v>15953000</v>
      </c>
      <c r="H18" s="4"/>
      <c r="M18" s="3"/>
      <c r="N18" s="4"/>
    </row>
    <row r="19" spans="1:14" ht="16.5" x14ac:dyDescent="0.3">
      <c r="A19" s="42" t="s">
        <v>26</v>
      </c>
      <c r="B19" s="43">
        <f>B18+B17</f>
        <v>15754676</v>
      </c>
      <c r="C19" s="44"/>
      <c r="D19" s="4"/>
      <c r="E19" s="3"/>
      <c r="F19" s="50" t="s">
        <v>28</v>
      </c>
      <c r="G19" s="49">
        <f>G18*0.9</f>
        <v>14357700</v>
      </c>
      <c r="H19" s="4"/>
      <c r="M19" s="3"/>
      <c r="N19" s="4"/>
    </row>
    <row r="20" spans="1:14" ht="16.5" x14ac:dyDescent="0.3">
      <c r="A20" s="42" t="s">
        <v>24</v>
      </c>
      <c r="B20" s="43">
        <f>B17*0.9</f>
        <v>13279208.4</v>
      </c>
      <c r="C20" s="44"/>
      <c r="D20" s="4"/>
      <c r="E20" s="3"/>
      <c r="F20" s="50" t="s">
        <v>29</v>
      </c>
      <c r="G20" s="49">
        <f>G18*0.8</f>
        <v>12762400</v>
      </c>
      <c r="H20" s="4"/>
      <c r="M20" s="3"/>
      <c r="N20" s="4"/>
    </row>
    <row r="21" spans="1:14" ht="16.5" x14ac:dyDescent="0.3">
      <c r="A21" s="42" t="s">
        <v>25</v>
      </c>
      <c r="B21" s="43">
        <f>B17*0.8</f>
        <v>11803740.800000001</v>
      </c>
      <c r="C21" s="44"/>
      <c r="D21" s="4"/>
      <c r="E21" s="3"/>
      <c r="F21" s="45"/>
      <c r="G21" s="3"/>
      <c r="H21" s="4"/>
      <c r="M21" s="3"/>
      <c r="N21" s="4"/>
    </row>
    <row r="22" spans="1:14" ht="16.5" x14ac:dyDescent="0.3">
      <c r="A22" s="42" t="s">
        <v>12</v>
      </c>
      <c r="B22" s="43">
        <f>420*B4</f>
        <v>1176000</v>
      </c>
      <c r="C22" s="44"/>
      <c r="D22" s="4"/>
      <c r="E22" s="4"/>
      <c r="F22" s="3"/>
    </row>
    <row r="23" spans="1:14" ht="16.5" x14ac:dyDescent="0.3">
      <c r="A23" s="41" t="s">
        <v>16</v>
      </c>
      <c r="B23" s="43">
        <f>B17*0.025/12</f>
        <v>30738.908333333336</v>
      </c>
      <c r="C23" s="43"/>
      <c r="D23" s="4"/>
      <c r="E23" s="4"/>
      <c r="F23" s="3"/>
    </row>
    <row r="24" spans="1:14" x14ac:dyDescent="0.25">
      <c r="B24" s="46"/>
    </row>
    <row r="25" spans="1:14" x14ac:dyDescent="0.25">
      <c r="B25" s="46"/>
    </row>
    <row r="27" spans="1:14" x14ac:dyDescent="0.25">
      <c r="C27" t="s">
        <v>14</v>
      </c>
    </row>
    <row r="28" spans="1:14" x14ac:dyDescent="0.25">
      <c r="B28" s="47" t="s">
        <v>15</v>
      </c>
      <c r="C28" s="5" t="s">
        <v>20</v>
      </c>
      <c r="D28" s="5"/>
      <c r="E28" s="5" t="s">
        <v>11</v>
      </c>
      <c r="F28" s="5" t="s">
        <v>17</v>
      </c>
      <c r="G28" s="5" t="s">
        <v>18</v>
      </c>
      <c r="H28" s="5" t="s">
        <v>19</v>
      </c>
      <c r="I28" s="5"/>
    </row>
    <row r="29" spans="1:14" ht="17.25" x14ac:dyDescent="0.3">
      <c r="B29" s="47">
        <v>809</v>
      </c>
      <c r="C29" s="5"/>
      <c r="D29" s="5"/>
      <c r="E29" s="5">
        <v>18500000</v>
      </c>
      <c r="F29" s="6">
        <f t="shared" ref="F29:F35" si="0">E29/B29</f>
        <v>22867.737948084054</v>
      </c>
      <c r="G29" s="6" t="e">
        <f>E29/C29</f>
        <v>#DIV/0!</v>
      </c>
      <c r="H29" s="6" t="e">
        <f>E29/#REF!</f>
        <v>#REF!</v>
      </c>
      <c r="I29" s="5">
        <f>C29/B29</f>
        <v>0</v>
      </c>
      <c r="J29" s="8"/>
    </row>
    <row r="30" spans="1:14" ht="17.25" x14ac:dyDescent="0.3">
      <c r="B30" s="47">
        <v>750</v>
      </c>
      <c r="C30" s="5"/>
      <c r="D30" s="5"/>
      <c r="E30" s="5">
        <v>15000000</v>
      </c>
      <c r="F30" s="6">
        <f t="shared" si="0"/>
        <v>20000</v>
      </c>
      <c r="G30" s="6" t="e">
        <f>E30/C30</f>
        <v>#DIV/0!</v>
      </c>
      <c r="H30" s="6" t="e">
        <f>E30/#REF!</f>
        <v>#REF!</v>
      </c>
      <c r="I30" s="5">
        <f>C30/B30</f>
        <v>0</v>
      </c>
      <c r="J30" s="8"/>
    </row>
    <row r="31" spans="1:14" x14ac:dyDescent="0.25">
      <c r="B31" s="47">
        <v>787</v>
      </c>
      <c r="C31" s="5"/>
      <c r="D31" s="5"/>
      <c r="E31" s="6">
        <v>15500000</v>
      </c>
      <c r="F31" s="6">
        <f t="shared" si="0"/>
        <v>19695.044472681067</v>
      </c>
      <c r="G31" s="6" t="e">
        <f t="shared" ref="G31:G35" si="1">E31/C31</f>
        <v>#DIV/0!</v>
      </c>
      <c r="H31" s="6" t="e">
        <f>E31/D31</f>
        <v>#DIV/0!</v>
      </c>
      <c r="I31" s="5">
        <f>D31/B31</f>
        <v>0</v>
      </c>
    </row>
    <row r="32" spans="1:14" x14ac:dyDescent="0.25">
      <c r="B32" s="47"/>
      <c r="C32" s="5"/>
      <c r="D32" s="5"/>
      <c r="E32" s="6"/>
      <c r="F32" s="6" t="e">
        <f t="shared" si="0"/>
        <v>#DIV/0!</v>
      </c>
      <c r="G32" s="6" t="e">
        <f t="shared" si="1"/>
        <v>#DIV/0!</v>
      </c>
      <c r="H32" s="6" t="e">
        <f>E32/#REF!</f>
        <v>#REF!</v>
      </c>
      <c r="I32" s="5" t="e">
        <f>#REF!/B32</f>
        <v>#REF!</v>
      </c>
    </row>
    <row r="33" spans="1:10" x14ac:dyDescent="0.25">
      <c r="B33" s="47"/>
      <c r="C33" s="48"/>
      <c r="E33" s="9"/>
      <c r="F33" s="9" t="e">
        <f t="shared" si="0"/>
        <v>#DIV/0!</v>
      </c>
      <c r="G33" s="6" t="e">
        <f t="shared" si="1"/>
        <v>#DIV/0!</v>
      </c>
      <c r="H33" s="9" t="e">
        <f>E33/#REF!</f>
        <v>#REF!</v>
      </c>
      <c r="I33" s="5" t="e">
        <f>C33/B33</f>
        <v>#DIV/0!</v>
      </c>
    </row>
    <row r="34" spans="1:10" x14ac:dyDescent="0.25">
      <c r="E34" s="9"/>
      <c r="F34" s="9" t="e">
        <f t="shared" si="0"/>
        <v>#DIV/0!</v>
      </c>
      <c r="G34" s="9" t="e">
        <f t="shared" si="1"/>
        <v>#DIV/0!</v>
      </c>
      <c r="H34" s="9" t="e">
        <f>E34/#REF!</f>
        <v>#REF!</v>
      </c>
      <c r="I34" t="e">
        <f>#REF!/B34</f>
        <v>#REF!</v>
      </c>
    </row>
    <row r="35" spans="1:10" x14ac:dyDescent="0.25">
      <c r="E35" s="48"/>
      <c r="F35" s="9" t="e">
        <f t="shared" si="0"/>
        <v>#DIV/0!</v>
      </c>
      <c r="G35" s="9" t="e">
        <f t="shared" si="1"/>
        <v>#DIV/0!</v>
      </c>
      <c r="H35" s="9" t="e">
        <f>E35/#REF!</f>
        <v>#REF!</v>
      </c>
    </row>
    <row r="37" spans="1:10" x14ac:dyDescent="0.25">
      <c r="A37">
        <v>765</v>
      </c>
      <c r="B37" s="24">
        <v>13960829</v>
      </c>
      <c r="C37">
        <f t="shared" ref="C37:C42" si="2">B37/A37</f>
        <v>18249.449673202613</v>
      </c>
      <c r="D37">
        <v>26500</v>
      </c>
      <c r="E37">
        <v>30000</v>
      </c>
      <c r="F37">
        <f>E37+D37+B37</f>
        <v>14017329</v>
      </c>
      <c r="H37" s="4"/>
    </row>
    <row r="38" spans="1:10" x14ac:dyDescent="0.25">
      <c r="A38">
        <v>1316</v>
      </c>
      <c r="B38" s="24">
        <v>25100000</v>
      </c>
      <c r="C38">
        <f t="shared" si="2"/>
        <v>19072.948328267477</v>
      </c>
      <c r="D38">
        <v>100</v>
      </c>
      <c r="E38">
        <v>100</v>
      </c>
      <c r="F38">
        <f>E38+D38+B38</f>
        <v>25100200</v>
      </c>
      <c r="H38" s="4">
        <f>F31/B15</f>
        <v>1.05051442674851</v>
      </c>
      <c r="J38" s="4"/>
    </row>
    <row r="39" spans="1:10" x14ac:dyDescent="0.25">
      <c r="C39" t="e">
        <f t="shared" si="2"/>
        <v>#DIV/0!</v>
      </c>
      <c r="I39" s="4"/>
      <c r="J39" s="4"/>
    </row>
    <row r="40" spans="1:10" x14ac:dyDescent="0.25">
      <c r="C40" t="e">
        <f t="shared" si="2"/>
        <v>#DIV/0!</v>
      </c>
    </row>
    <row r="41" spans="1:10" ht="15.75" x14ac:dyDescent="0.25">
      <c r="A41" s="11"/>
      <c r="C41" t="e">
        <f t="shared" si="2"/>
        <v>#DIV/0!</v>
      </c>
    </row>
    <row r="42" spans="1:10" ht="15.75" x14ac:dyDescent="0.25">
      <c r="A42" s="11"/>
      <c r="C42" t="e">
        <f t="shared" si="2"/>
        <v>#DIV/0!</v>
      </c>
    </row>
    <row r="43" spans="1:10" ht="15.75" x14ac:dyDescent="0.25">
      <c r="A43" s="11"/>
    </row>
    <row r="44" spans="1:10" ht="15.75" x14ac:dyDescent="0.25">
      <c r="A44" s="11"/>
    </row>
    <row r="45" spans="1:10" ht="15.75" x14ac:dyDescent="0.25">
      <c r="A45" s="11"/>
    </row>
    <row r="46" spans="1:10" ht="15.75" x14ac:dyDescent="0.25">
      <c r="A46" s="11"/>
    </row>
    <row r="66" spans="3:5" x14ac:dyDescent="0.25">
      <c r="C66" s="4"/>
      <c r="D66" s="4"/>
      <c r="E66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K1" sqref="K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2024-07-09T09:52:11Z</dcterms:modified>
</cp:coreProperties>
</file>