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HLST Belapur Branch\Delta_Vistara (Revised 06.07.2024)\"/>
    </mc:Choice>
  </mc:AlternateContent>
  <xr:revisionPtr revIDLastSave="0" documentId="13_ncr:1_{EFD63A04-C54D-4DC9-9529-34086502D0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- Wing" sheetId="87" r:id="rId1"/>
    <sheet name="B- Wing" sheetId="96" r:id="rId2"/>
    <sheet name="C- Wing" sheetId="97" r:id="rId3"/>
    <sheet name="Total" sheetId="79" r:id="rId4"/>
    <sheet name="RERA" sheetId="99" r:id="rId5"/>
    <sheet name="Typical Floor" sheetId="98" r:id="rId6"/>
    <sheet name="IGR" sheetId="94" r:id="rId7"/>
    <sheet name="Rates" sheetId="93" r:id="rId8"/>
    <sheet name="RR" sheetId="95" r:id="rId9"/>
  </sheets>
  <definedNames>
    <definedName name="_xlnm._FilterDatabase" localSheetId="0" hidden="1">'A- Wing'!$D$1:$D$100</definedName>
    <definedName name="_xlnm._FilterDatabase" localSheetId="1" hidden="1">'B- Wing'!$A$1:$O$65</definedName>
    <definedName name="_xlnm._FilterDatabase" localSheetId="2" hidden="1">'C- Wing'!$A$1:$O$76</definedName>
  </definedNames>
  <calcPr calcId="191029"/>
</workbook>
</file>

<file path=xl/calcChain.xml><?xml version="1.0" encoding="utf-8"?>
<calcChain xmlns="http://schemas.openxmlformats.org/spreadsheetml/2006/main">
  <c r="L4" i="79" l="1"/>
  <c r="L3" i="79"/>
  <c r="L2" i="79"/>
  <c r="Q35" i="99"/>
  <c r="Q36" i="99"/>
  <c r="E76" i="97"/>
  <c r="F76" i="97"/>
  <c r="E65" i="96"/>
  <c r="F65" i="96"/>
  <c r="I70" i="97"/>
  <c r="I71" i="97" s="1"/>
  <c r="I72" i="97" s="1"/>
  <c r="I73" i="97" s="1"/>
  <c r="I74" i="97" s="1"/>
  <c r="I75" i="97" s="1"/>
  <c r="I64" i="97"/>
  <c r="I65" i="97" s="1"/>
  <c r="I66" i="97" s="1"/>
  <c r="I67" i="97" s="1"/>
  <c r="I68" i="97" s="1"/>
  <c r="I69" i="97" s="1"/>
  <c r="I59" i="97"/>
  <c r="I60" i="97" s="1"/>
  <c r="I61" i="97" s="1"/>
  <c r="I62" i="97" s="1"/>
  <c r="I63" i="97" s="1"/>
  <c r="I53" i="97"/>
  <c r="I54" i="97" s="1"/>
  <c r="I55" i="97" s="1"/>
  <c r="I56" i="97" s="1"/>
  <c r="I57" i="97" s="1"/>
  <c r="I58" i="97" s="1"/>
  <c r="I47" i="97"/>
  <c r="I48" i="97" s="1"/>
  <c r="I49" i="97" s="1"/>
  <c r="I50" i="97" s="1"/>
  <c r="I51" i="97" s="1"/>
  <c r="I52" i="97" s="1"/>
  <c r="I41" i="97"/>
  <c r="I42" i="97" s="1"/>
  <c r="I43" i="97" s="1"/>
  <c r="I44" i="97" s="1"/>
  <c r="I45" i="97" s="1"/>
  <c r="I46" i="97" s="1"/>
  <c r="I36" i="97"/>
  <c r="I37" i="97" s="1"/>
  <c r="I38" i="97" s="1"/>
  <c r="I39" i="97" s="1"/>
  <c r="I40" i="97" s="1"/>
  <c r="I30" i="97"/>
  <c r="I31" i="97" s="1"/>
  <c r="I32" i="97" s="1"/>
  <c r="I33" i="97" s="1"/>
  <c r="I34" i="97" s="1"/>
  <c r="I35" i="97" s="1"/>
  <c r="I24" i="97"/>
  <c r="I25" i="97" s="1"/>
  <c r="I26" i="97" s="1"/>
  <c r="I27" i="97" s="1"/>
  <c r="I28" i="97" s="1"/>
  <c r="I29" i="97" s="1"/>
  <c r="I18" i="97"/>
  <c r="I19" i="97" s="1"/>
  <c r="I20" i="97" s="1"/>
  <c r="I21" i="97" s="1"/>
  <c r="I22" i="97" s="1"/>
  <c r="I23" i="97" s="1"/>
  <c r="I12" i="97"/>
  <c r="I13" i="97" s="1"/>
  <c r="I14" i="97" s="1"/>
  <c r="I15" i="97" s="1"/>
  <c r="I16" i="97" s="1"/>
  <c r="I17" i="97" s="1"/>
  <c r="I11" i="97"/>
  <c r="I10" i="97"/>
  <c r="I9" i="97"/>
  <c r="I8" i="97"/>
  <c r="I7" i="97"/>
  <c r="I6" i="97"/>
  <c r="I5" i="97"/>
  <c r="I4" i="97"/>
  <c r="I3" i="97"/>
  <c r="I61" i="96"/>
  <c r="I62" i="96" s="1"/>
  <c r="I63" i="96" s="1"/>
  <c r="I64" i="96" s="1"/>
  <c r="I60" i="96"/>
  <c r="I56" i="96"/>
  <c r="I57" i="96" s="1"/>
  <c r="I58" i="96" s="1"/>
  <c r="I59" i="96" s="1"/>
  <c r="I55" i="96"/>
  <c r="I51" i="96"/>
  <c r="I52" i="96" s="1"/>
  <c r="I53" i="96" s="1"/>
  <c r="I54" i="96" s="1"/>
  <c r="I47" i="96"/>
  <c r="I48" i="96" s="1"/>
  <c r="I49" i="96" s="1"/>
  <c r="I50" i="96" s="1"/>
  <c r="I46" i="96"/>
  <c r="I42" i="96"/>
  <c r="I43" i="96" s="1"/>
  <c r="I44" i="96" s="1"/>
  <c r="I45" i="96" s="1"/>
  <c r="I41" i="96"/>
  <c r="I37" i="96"/>
  <c r="I38" i="96" s="1"/>
  <c r="I39" i="96" s="1"/>
  <c r="I40" i="96" s="1"/>
  <c r="I36" i="96"/>
  <c r="I33" i="96"/>
  <c r="I34" i="96" s="1"/>
  <c r="I35" i="96" s="1"/>
  <c r="I32" i="96"/>
  <c r="I28" i="96"/>
  <c r="I29" i="96" s="1"/>
  <c r="I30" i="96" s="1"/>
  <c r="I31" i="96" s="1"/>
  <c r="I27" i="96"/>
  <c r="I23" i="96"/>
  <c r="I24" i="96" s="1"/>
  <c r="I25" i="96" s="1"/>
  <c r="I26" i="96" s="1"/>
  <c r="I22" i="96"/>
  <c r="I18" i="96"/>
  <c r="I19" i="96" s="1"/>
  <c r="I20" i="96" s="1"/>
  <c r="I21" i="96" s="1"/>
  <c r="I17" i="96"/>
  <c r="I13" i="96"/>
  <c r="I14" i="96" s="1"/>
  <c r="I15" i="96" s="1"/>
  <c r="I16" i="96" s="1"/>
  <c r="I12" i="96"/>
  <c r="I11" i="96"/>
  <c r="I10" i="96"/>
  <c r="I9" i="96"/>
  <c r="I8" i="96"/>
  <c r="I7" i="96"/>
  <c r="I6" i="96"/>
  <c r="I5" i="96"/>
  <c r="I4" i="96"/>
  <c r="I3" i="96"/>
  <c r="I6" i="87"/>
  <c r="I7" i="87" s="1"/>
  <c r="I8" i="87" s="1"/>
  <c r="I9" i="87" s="1"/>
  <c r="I10" i="87" s="1"/>
  <c r="I11" i="87" s="1"/>
  <c r="I12" i="87" s="1"/>
  <c r="I13" i="87" s="1"/>
  <c r="I14" i="87" s="1"/>
  <c r="I15" i="87" s="1"/>
  <c r="I16" i="87" s="1"/>
  <c r="I17" i="87" s="1"/>
  <c r="I18" i="87" s="1"/>
  <c r="I19" i="87" s="1"/>
  <c r="I20" i="87" s="1"/>
  <c r="I21" i="87" s="1"/>
  <c r="I22" i="87" s="1"/>
  <c r="I23" i="87" s="1"/>
  <c r="I24" i="87" s="1"/>
  <c r="I25" i="87" s="1"/>
  <c r="I26" i="87" s="1"/>
  <c r="I27" i="87" s="1"/>
  <c r="I28" i="87" s="1"/>
  <c r="I29" i="87" s="1"/>
  <c r="I30" i="87" s="1"/>
  <c r="I31" i="87" s="1"/>
  <c r="I32" i="87" s="1"/>
  <c r="I33" i="87" s="1"/>
  <c r="I34" i="87" s="1"/>
  <c r="I35" i="87" s="1"/>
  <c r="I36" i="87" s="1"/>
  <c r="I37" i="87" s="1"/>
  <c r="I38" i="87" s="1"/>
  <c r="I39" i="87" s="1"/>
  <c r="I40" i="87" s="1"/>
  <c r="I41" i="87" s="1"/>
  <c r="I42" i="87" s="1"/>
  <c r="I43" i="87" s="1"/>
  <c r="I44" i="87" s="1"/>
  <c r="I45" i="87" s="1"/>
  <c r="I46" i="87" s="1"/>
  <c r="I47" i="87" s="1"/>
  <c r="I48" i="87" s="1"/>
  <c r="I49" i="87" s="1"/>
  <c r="I50" i="87" s="1"/>
  <c r="I51" i="87" s="1"/>
  <c r="I52" i="87" s="1"/>
  <c r="I53" i="87" s="1"/>
  <c r="I54" i="87" s="1"/>
  <c r="I55" i="87" s="1"/>
  <c r="I56" i="87" s="1"/>
  <c r="I57" i="87" s="1"/>
  <c r="I58" i="87" s="1"/>
  <c r="I59" i="87" s="1"/>
  <c r="I60" i="87" s="1"/>
  <c r="I61" i="87" s="1"/>
  <c r="I62" i="87" s="1"/>
  <c r="I63" i="87" s="1"/>
  <c r="I64" i="87" s="1"/>
  <c r="I65" i="87" s="1"/>
  <c r="I66" i="87" s="1"/>
  <c r="I67" i="87" s="1"/>
  <c r="I68" i="87" s="1"/>
  <c r="I69" i="87" s="1"/>
  <c r="I70" i="87" s="1"/>
  <c r="I71" i="87" s="1"/>
  <c r="I72" i="87" s="1"/>
  <c r="I73" i="87" s="1"/>
  <c r="I74" i="87" s="1"/>
  <c r="I75" i="87" s="1"/>
  <c r="I76" i="87" s="1"/>
  <c r="I77" i="87" s="1"/>
  <c r="I78" i="87" s="1"/>
  <c r="I79" i="87" s="1"/>
  <c r="I80" i="87" s="1"/>
  <c r="I81" i="87" s="1"/>
  <c r="I82" i="87" s="1"/>
  <c r="I83" i="87" s="1"/>
  <c r="I84" i="87" s="1"/>
  <c r="I85" i="87" s="1"/>
  <c r="I86" i="87" s="1"/>
  <c r="I87" i="87" s="1"/>
  <c r="I88" i="87" s="1"/>
  <c r="I89" i="87" s="1"/>
  <c r="I90" i="87" s="1"/>
  <c r="I91" i="87" s="1"/>
  <c r="I92" i="87" s="1"/>
  <c r="I93" i="87" s="1"/>
  <c r="I94" i="87" s="1"/>
  <c r="I95" i="87" s="1"/>
  <c r="I96" i="87" s="1"/>
  <c r="I97" i="87" s="1"/>
  <c r="I98" i="87" s="1"/>
  <c r="I99" i="87" s="1"/>
  <c r="E100" i="87" l="1"/>
  <c r="F100" i="87"/>
  <c r="D5" i="79"/>
  <c r="D4" i="79"/>
  <c r="D3" i="79"/>
  <c r="M64" i="97"/>
  <c r="J71" i="97"/>
  <c r="K71" i="97" s="1"/>
  <c r="L71" i="97" s="1"/>
  <c r="M47" i="87"/>
  <c r="J87" i="87"/>
  <c r="K87" i="87" s="1"/>
  <c r="L87" i="87" s="1"/>
  <c r="J71" i="87"/>
  <c r="D2" i="79"/>
  <c r="G74" i="97"/>
  <c r="H74" i="97" s="1"/>
  <c r="G75" i="97"/>
  <c r="H75" i="97" s="1"/>
  <c r="G72" i="97"/>
  <c r="H72" i="97" s="1"/>
  <c r="G73" i="97"/>
  <c r="H73" i="97" s="1"/>
  <c r="G69" i="97"/>
  <c r="H69" i="97" s="1"/>
  <c r="G70" i="97"/>
  <c r="H70" i="97" s="1"/>
  <c r="G71" i="97"/>
  <c r="H71" i="97" s="1"/>
  <c r="G64" i="97"/>
  <c r="H64" i="97" s="1"/>
  <c r="G65" i="97"/>
  <c r="H65" i="97" s="1"/>
  <c r="G66" i="97"/>
  <c r="H66" i="97" s="1"/>
  <c r="G67" i="97"/>
  <c r="H67" i="97" s="1"/>
  <c r="G68" i="97"/>
  <c r="H68" i="97" s="1"/>
  <c r="G3" i="97"/>
  <c r="H3" i="97" s="1"/>
  <c r="G4" i="97"/>
  <c r="H4" i="97" s="1"/>
  <c r="G5" i="97"/>
  <c r="H5" i="97" s="1"/>
  <c r="G6" i="97"/>
  <c r="M6" i="97" s="1"/>
  <c r="G7" i="97"/>
  <c r="H7" i="97" s="1"/>
  <c r="G8" i="97"/>
  <c r="H8" i="97" s="1"/>
  <c r="G9" i="97"/>
  <c r="H9" i="97" s="1"/>
  <c r="G10" i="97"/>
  <c r="M10" i="97" s="1"/>
  <c r="G11" i="97"/>
  <c r="H11" i="97" s="1"/>
  <c r="G12" i="97"/>
  <c r="H12" i="97" s="1"/>
  <c r="G13" i="97"/>
  <c r="H13" i="97" s="1"/>
  <c r="G14" i="97"/>
  <c r="M14" i="97" s="1"/>
  <c r="G15" i="97"/>
  <c r="H15" i="97" s="1"/>
  <c r="G16" i="97"/>
  <c r="H16" i="97" s="1"/>
  <c r="G17" i="97"/>
  <c r="H17" i="97" s="1"/>
  <c r="G18" i="97"/>
  <c r="M18" i="97" s="1"/>
  <c r="G19" i="97"/>
  <c r="H19" i="97" s="1"/>
  <c r="G20" i="97"/>
  <c r="H20" i="97" s="1"/>
  <c r="G21" i="97"/>
  <c r="M21" i="97" s="1"/>
  <c r="G22" i="97"/>
  <c r="H22" i="97" s="1"/>
  <c r="G23" i="97"/>
  <c r="H23" i="97" s="1"/>
  <c r="G24" i="97"/>
  <c r="H24" i="97" s="1"/>
  <c r="G25" i="97"/>
  <c r="H25" i="97" s="1"/>
  <c r="G26" i="97"/>
  <c r="H26" i="97" s="1"/>
  <c r="G27" i="97"/>
  <c r="H27" i="97" s="1"/>
  <c r="G28" i="97"/>
  <c r="H28" i="97" s="1"/>
  <c r="G29" i="97"/>
  <c r="M29" i="97" s="1"/>
  <c r="G30" i="97"/>
  <c r="H30" i="97" s="1"/>
  <c r="G31" i="97"/>
  <c r="M31" i="97" s="1"/>
  <c r="G32" i="97"/>
  <c r="H32" i="97" s="1"/>
  <c r="G33" i="97"/>
  <c r="H33" i="97" s="1"/>
  <c r="G34" i="97"/>
  <c r="H34" i="97" s="1"/>
  <c r="G35" i="97"/>
  <c r="M35" i="97" s="1"/>
  <c r="G36" i="97"/>
  <c r="H36" i="97" s="1"/>
  <c r="G37" i="97"/>
  <c r="H37" i="97" s="1"/>
  <c r="G38" i="97"/>
  <c r="H38" i="97" s="1"/>
  <c r="G39" i="97"/>
  <c r="H39" i="97" s="1"/>
  <c r="G40" i="97"/>
  <c r="H40" i="97" s="1"/>
  <c r="G41" i="97"/>
  <c r="H41" i="97" s="1"/>
  <c r="G42" i="97"/>
  <c r="H42" i="97" s="1"/>
  <c r="G43" i="97"/>
  <c r="H43" i="97" s="1"/>
  <c r="G44" i="97"/>
  <c r="H44" i="97" s="1"/>
  <c r="G45" i="97"/>
  <c r="H45" i="97" s="1"/>
  <c r="G46" i="97"/>
  <c r="H46" i="97" s="1"/>
  <c r="G47" i="97"/>
  <c r="H47" i="97" s="1"/>
  <c r="G48" i="97"/>
  <c r="H48" i="97" s="1"/>
  <c r="G49" i="97"/>
  <c r="H49" i="97" s="1"/>
  <c r="G50" i="97"/>
  <c r="H50" i="97" s="1"/>
  <c r="G51" i="97"/>
  <c r="H51" i="97" s="1"/>
  <c r="G52" i="97"/>
  <c r="H52" i="97" s="1"/>
  <c r="G53" i="97"/>
  <c r="H53" i="97" s="1"/>
  <c r="G54" i="97"/>
  <c r="H54" i="97" s="1"/>
  <c r="G55" i="97"/>
  <c r="H55" i="97" s="1"/>
  <c r="G56" i="97"/>
  <c r="H56" i="97" s="1"/>
  <c r="G57" i="97"/>
  <c r="H57" i="97" s="1"/>
  <c r="G58" i="97"/>
  <c r="H58" i="97" s="1"/>
  <c r="G59" i="97"/>
  <c r="H59" i="97" s="1"/>
  <c r="G60" i="97"/>
  <c r="H60" i="97" s="1"/>
  <c r="G61" i="97"/>
  <c r="H61" i="97" s="1"/>
  <c r="G62" i="97"/>
  <c r="H62" i="97" s="1"/>
  <c r="G63" i="97"/>
  <c r="H63" i="97" s="1"/>
  <c r="G2" i="97"/>
  <c r="H2" i="97" s="1"/>
  <c r="M25" i="97"/>
  <c r="M23" i="97"/>
  <c r="G3" i="96"/>
  <c r="H3" i="96" s="1"/>
  <c r="M3" i="96" s="1"/>
  <c r="G4" i="96"/>
  <c r="H4" i="96" s="1"/>
  <c r="M4" i="96" s="1"/>
  <c r="G5" i="96"/>
  <c r="H5" i="96" s="1"/>
  <c r="G6" i="96"/>
  <c r="H6" i="96" s="1"/>
  <c r="G7" i="96"/>
  <c r="H7" i="96" s="1"/>
  <c r="M7" i="96" s="1"/>
  <c r="G8" i="96"/>
  <c r="H8" i="96" s="1"/>
  <c r="M8" i="96" s="1"/>
  <c r="G9" i="96"/>
  <c r="H9" i="96" s="1"/>
  <c r="G10" i="96"/>
  <c r="H10" i="96" s="1"/>
  <c r="G11" i="96"/>
  <c r="H11" i="96" s="1"/>
  <c r="M11" i="96" s="1"/>
  <c r="G12" i="96"/>
  <c r="H12" i="96" s="1"/>
  <c r="M12" i="96" s="1"/>
  <c r="G13" i="96"/>
  <c r="H13" i="96" s="1"/>
  <c r="G14" i="96"/>
  <c r="H14" i="96" s="1"/>
  <c r="M14" i="96" s="1"/>
  <c r="G15" i="96"/>
  <c r="H15" i="96" s="1"/>
  <c r="M15" i="96" s="1"/>
  <c r="G16" i="96"/>
  <c r="H16" i="96" s="1"/>
  <c r="M16" i="96" s="1"/>
  <c r="G17" i="96"/>
  <c r="H17" i="96" s="1"/>
  <c r="G18" i="96"/>
  <c r="H18" i="96" s="1"/>
  <c r="G19" i="96"/>
  <c r="H19" i="96" s="1"/>
  <c r="M19" i="96" s="1"/>
  <c r="G20" i="96"/>
  <c r="H20" i="96" s="1"/>
  <c r="M20" i="96" s="1"/>
  <c r="G21" i="96"/>
  <c r="G22" i="96"/>
  <c r="H22" i="96" s="1"/>
  <c r="G23" i="96"/>
  <c r="H23" i="96" s="1"/>
  <c r="M23" i="96" s="1"/>
  <c r="G24" i="96"/>
  <c r="H24" i="96" s="1"/>
  <c r="M24" i="96" s="1"/>
  <c r="G25" i="96"/>
  <c r="H25" i="96" s="1"/>
  <c r="M25" i="96" s="1"/>
  <c r="G26" i="96"/>
  <c r="H26" i="96" s="1"/>
  <c r="G27" i="96"/>
  <c r="H27" i="96" s="1"/>
  <c r="G28" i="96"/>
  <c r="H28" i="96" s="1"/>
  <c r="G29" i="96"/>
  <c r="H29" i="96" s="1"/>
  <c r="G30" i="96"/>
  <c r="H30" i="96" s="1"/>
  <c r="G31" i="96"/>
  <c r="H31" i="96" s="1"/>
  <c r="G32" i="96"/>
  <c r="H32" i="96" s="1"/>
  <c r="M32" i="96" s="1"/>
  <c r="G33" i="96"/>
  <c r="H33" i="96" s="1"/>
  <c r="G34" i="96"/>
  <c r="H34" i="96" s="1"/>
  <c r="G35" i="96"/>
  <c r="H35" i="96" s="1"/>
  <c r="M35" i="96" s="1"/>
  <c r="G36" i="96"/>
  <c r="H36" i="96" s="1"/>
  <c r="M36" i="96" s="1"/>
  <c r="G37" i="96"/>
  <c r="H37" i="96" s="1"/>
  <c r="G38" i="96"/>
  <c r="H38" i="96" s="1"/>
  <c r="G39" i="96"/>
  <c r="H39" i="96" s="1"/>
  <c r="M39" i="96" s="1"/>
  <c r="G40" i="96"/>
  <c r="H40" i="96" s="1"/>
  <c r="M40" i="96" s="1"/>
  <c r="G41" i="96"/>
  <c r="H41" i="96" s="1"/>
  <c r="G42" i="96"/>
  <c r="H42" i="96" s="1"/>
  <c r="G43" i="96"/>
  <c r="H43" i="96" s="1"/>
  <c r="M43" i="96" s="1"/>
  <c r="G44" i="96"/>
  <c r="H44" i="96" s="1"/>
  <c r="M44" i="96" s="1"/>
  <c r="G45" i="96"/>
  <c r="G46" i="96"/>
  <c r="H46" i="96" s="1"/>
  <c r="G47" i="96"/>
  <c r="H47" i="96" s="1"/>
  <c r="M47" i="96" s="1"/>
  <c r="G48" i="96"/>
  <c r="H48" i="96" s="1"/>
  <c r="M48" i="96" s="1"/>
  <c r="G49" i="96"/>
  <c r="H49" i="96" s="1"/>
  <c r="M49" i="96" s="1"/>
  <c r="G50" i="96"/>
  <c r="H50" i="96" s="1"/>
  <c r="G51" i="96"/>
  <c r="H51" i="96" s="1"/>
  <c r="G52" i="96"/>
  <c r="H52" i="96" s="1"/>
  <c r="G53" i="96"/>
  <c r="H53" i="96" s="1"/>
  <c r="G54" i="96"/>
  <c r="H54" i="96" s="1"/>
  <c r="G55" i="96"/>
  <c r="H55" i="96" s="1"/>
  <c r="G56" i="96"/>
  <c r="H56" i="96" s="1"/>
  <c r="G57" i="96"/>
  <c r="H57" i="96" s="1"/>
  <c r="G58" i="96"/>
  <c r="H58" i="96" s="1"/>
  <c r="G59" i="96"/>
  <c r="H59" i="96" s="1"/>
  <c r="G60" i="96"/>
  <c r="H60" i="96" s="1"/>
  <c r="G61" i="96"/>
  <c r="H61" i="96" s="1"/>
  <c r="G62" i="96"/>
  <c r="H62" i="96" s="1"/>
  <c r="G63" i="96"/>
  <c r="H63" i="96" s="1"/>
  <c r="G64" i="96"/>
  <c r="H64" i="96" s="1"/>
  <c r="G2" i="96"/>
  <c r="G3" i="87"/>
  <c r="G4" i="87"/>
  <c r="G5" i="87"/>
  <c r="G6" i="87"/>
  <c r="H6" i="87" s="1"/>
  <c r="G7" i="87"/>
  <c r="H7" i="87" s="1"/>
  <c r="G8" i="87"/>
  <c r="H8" i="87" s="1"/>
  <c r="G9" i="87"/>
  <c r="H9" i="87" s="1"/>
  <c r="G10" i="87"/>
  <c r="H10" i="87" s="1"/>
  <c r="G11" i="87"/>
  <c r="H11" i="87" s="1"/>
  <c r="G12" i="87"/>
  <c r="H12" i="87" s="1"/>
  <c r="G13" i="87"/>
  <c r="H13" i="87" s="1"/>
  <c r="G14" i="87"/>
  <c r="H14" i="87" s="1"/>
  <c r="G15" i="87"/>
  <c r="H15" i="87" s="1"/>
  <c r="G16" i="87"/>
  <c r="H16" i="87" s="1"/>
  <c r="G17" i="87"/>
  <c r="H17" i="87" s="1"/>
  <c r="G18" i="87"/>
  <c r="H18" i="87" s="1"/>
  <c r="G19" i="87"/>
  <c r="H19" i="87" s="1"/>
  <c r="G20" i="87"/>
  <c r="H20" i="87" s="1"/>
  <c r="G21" i="87"/>
  <c r="H21" i="87" s="1"/>
  <c r="G22" i="87"/>
  <c r="H22" i="87" s="1"/>
  <c r="G23" i="87"/>
  <c r="H23" i="87" s="1"/>
  <c r="G24" i="87"/>
  <c r="H24" i="87" s="1"/>
  <c r="G25" i="87"/>
  <c r="H25" i="87" s="1"/>
  <c r="G26" i="87"/>
  <c r="H26" i="87" s="1"/>
  <c r="G27" i="87"/>
  <c r="H27" i="87" s="1"/>
  <c r="G28" i="87"/>
  <c r="H28" i="87" s="1"/>
  <c r="G29" i="87"/>
  <c r="H29" i="87" s="1"/>
  <c r="G30" i="87"/>
  <c r="H30" i="87" s="1"/>
  <c r="G31" i="87"/>
  <c r="H31" i="87" s="1"/>
  <c r="G32" i="87"/>
  <c r="H32" i="87" s="1"/>
  <c r="G33" i="87"/>
  <c r="H33" i="87" s="1"/>
  <c r="G34" i="87"/>
  <c r="H34" i="87" s="1"/>
  <c r="G35" i="87"/>
  <c r="H35" i="87" s="1"/>
  <c r="M35" i="87" s="1"/>
  <c r="G36" i="87"/>
  <c r="H36" i="87" s="1"/>
  <c r="M36" i="87" s="1"/>
  <c r="G37" i="87"/>
  <c r="H37" i="87" s="1"/>
  <c r="G38" i="87"/>
  <c r="H38" i="87" s="1"/>
  <c r="G39" i="87"/>
  <c r="H39" i="87" s="1"/>
  <c r="M39" i="87" s="1"/>
  <c r="G40" i="87"/>
  <c r="H40" i="87" s="1"/>
  <c r="M40" i="87" s="1"/>
  <c r="G41" i="87"/>
  <c r="H41" i="87" s="1"/>
  <c r="G42" i="87"/>
  <c r="H42" i="87" s="1"/>
  <c r="G43" i="87"/>
  <c r="H43" i="87" s="1"/>
  <c r="M43" i="87" s="1"/>
  <c r="G44" i="87"/>
  <c r="H44" i="87" s="1"/>
  <c r="M44" i="87" s="1"/>
  <c r="G45" i="87"/>
  <c r="H45" i="87" s="1"/>
  <c r="M45" i="87" s="1"/>
  <c r="G46" i="87"/>
  <c r="H46" i="87" s="1"/>
  <c r="M46" i="87" s="1"/>
  <c r="G47" i="87"/>
  <c r="H47" i="87" s="1"/>
  <c r="G48" i="87"/>
  <c r="H48" i="87" s="1"/>
  <c r="M48" i="87" s="1"/>
  <c r="G49" i="87"/>
  <c r="H49" i="87" s="1"/>
  <c r="M49" i="87" s="1"/>
  <c r="G50" i="87"/>
  <c r="H50" i="87" s="1"/>
  <c r="M50" i="87" s="1"/>
  <c r="G51" i="87"/>
  <c r="H51" i="87" s="1"/>
  <c r="M51" i="87" s="1"/>
  <c r="G52" i="87"/>
  <c r="H52" i="87" s="1"/>
  <c r="M52" i="87" s="1"/>
  <c r="G53" i="87"/>
  <c r="H53" i="87" s="1"/>
  <c r="M53" i="87" s="1"/>
  <c r="G54" i="87"/>
  <c r="H54" i="87" s="1"/>
  <c r="M54" i="87" s="1"/>
  <c r="G55" i="87"/>
  <c r="H55" i="87" s="1"/>
  <c r="M55" i="87" s="1"/>
  <c r="G56" i="87"/>
  <c r="H56" i="87" s="1"/>
  <c r="M56" i="87" s="1"/>
  <c r="G57" i="87"/>
  <c r="H57" i="87" s="1"/>
  <c r="M57" i="87" s="1"/>
  <c r="G58" i="87"/>
  <c r="H58" i="87" s="1"/>
  <c r="M58" i="87" s="1"/>
  <c r="G59" i="87"/>
  <c r="H59" i="87" s="1"/>
  <c r="M59" i="87" s="1"/>
  <c r="G60" i="87"/>
  <c r="H60" i="87" s="1"/>
  <c r="M60" i="87" s="1"/>
  <c r="G61" i="87"/>
  <c r="H61" i="87" s="1"/>
  <c r="M61" i="87" s="1"/>
  <c r="G62" i="87"/>
  <c r="H62" i="87" s="1"/>
  <c r="M62" i="87" s="1"/>
  <c r="G63" i="87"/>
  <c r="H63" i="87" s="1"/>
  <c r="M63" i="87" s="1"/>
  <c r="G64" i="87"/>
  <c r="H64" i="87" s="1"/>
  <c r="M64" i="87" s="1"/>
  <c r="G65" i="87"/>
  <c r="H65" i="87" s="1"/>
  <c r="M65" i="87" s="1"/>
  <c r="G66" i="87"/>
  <c r="H66" i="87" s="1"/>
  <c r="M66" i="87" s="1"/>
  <c r="G67" i="87"/>
  <c r="H67" i="87" s="1"/>
  <c r="G68" i="87"/>
  <c r="H68" i="87" s="1"/>
  <c r="G69" i="87"/>
  <c r="H69" i="87" s="1"/>
  <c r="G70" i="87"/>
  <c r="H70" i="87" s="1"/>
  <c r="G71" i="87"/>
  <c r="H71" i="87" s="1"/>
  <c r="G72" i="87"/>
  <c r="H72" i="87" s="1"/>
  <c r="G73" i="87"/>
  <c r="H73" i="87" s="1"/>
  <c r="G74" i="87"/>
  <c r="H74" i="87" s="1"/>
  <c r="G75" i="87"/>
  <c r="H75" i="87" s="1"/>
  <c r="G76" i="87"/>
  <c r="H76" i="87" s="1"/>
  <c r="G77" i="87"/>
  <c r="H77" i="87" s="1"/>
  <c r="M77" i="87" s="1"/>
  <c r="G78" i="87"/>
  <c r="H78" i="87" s="1"/>
  <c r="M78" i="87" s="1"/>
  <c r="G79" i="87"/>
  <c r="H79" i="87" s="1"/>
  <c r="M79" i="87" s="1"/>
  <c r="G80" i="87"/>
  <c r="H80" i="87" s="1"/>
  <c r="M80" i="87" s="1"/>
  <c r="G81" i="87"/>
  <c r="H81" i="87" s="1"/>
  <c r="M81" i="87" s="1"/>
  <c r="G82" i="87"/>
  <c r="H82" i="87" s="1"/>
  <c r="M82" i="87" s="1"/>
  <c r="G83" i="87"/>
  <c r="H83" i="87" s="1"/>
  <c r="M83" i="87" s="1"/>
  <c r="G84" i="87"/>
  <c r="H84" i="87" s="1"/>
  <c r="M84" i="87" s="1"/>
  <c r="G85" i="87"/>
  <c r="H85" i="87" s="1"/>
  <c r="M85" i="87" s="1"/>
  <c r="G86" i="87"/>
  <c r="H86" i="87" s="1"/>
  <c r="M86" i="87" s="1"/>
  <c r="G87" i="87"/>
  <c r="H87" i="87" s="1"/>
  <c r="M87" i="87" s="1"/>
  <c r="G88" i="87"/>
  <c r="H88" i="87" s="1"/>
  <c r="M88" i="87" s="1"/>
  <c r="G89" i="87"/>
  <c r="H89" i="87" s="1"/>
  <c r="M89" i="87" s="1"/>
  <c r="G90" i="87"/>
  <c r="H90" i="87" s="1"/>
  <c r="M90" i="87" s="1"/>
  <c r="G91" i="87"/>
  <c r="H91" i="87" s="1"/>
  <c r="M91" i="87" s="1"/>
  <c r="G92" i="87"/>
  <c r="H92" i="87" s="1"/>
  <c r="M92" i="87" s="1"/>
  <c r="G93" i="87"/>
  <c r="H93" i="87" s="1"/>
  <c r="M93" i="87" s="1"/>
  <c r="G94" i="87"/>
  <c r="H94" i="87" s="1"/>
  <c r="M94" i="87" s="1"/>
  <c r="G95" i="87"/>
  <c r="H95" i="87" s="1"/>
  <c r="M95" i="87" s="1"/>
  <c r="G96" i="87"/>
  <c r="H96" i="87" s="1"/>
  <c r="M96" i="87" s="1"/>
  <c r="G97" i="87"/>
  <c r="H97" i="87" s="1"/>
  <c r="M97" i="87" s="1"/>
  <c r="G98" i="87"/>
  <c r="H98" i="87" s="1"/>
  <c r="M98" i="87" s="1"/>
  <c r="G99" i="87"/>
  <c r="H99" i="87" s="1"/>
  <c r="G2" i="87"/>
  <c r="Q102" i="99"/>
  <c r="P101" i="99"/>
  <c r="P100" i="99"/>
  <c r="P99" i="99"/>
  <c r="P98" i="99"/>
  <c r="P97" i="99"/>
  <c r="P66" i="99"/>
  <c r="O65" i="99"/>
  <c r="O64" i="99"/>
  <c r="O63" i="99"/>
  <c r="O37" i="99"/>
  <c r="N36" i="99"/>
  <c r="N35" i="99"/>
  <c r="N34" i="99"/>
  <c r="N33" i="99"/>
  <c r="N32" i="99"/>
  <c r="N31" i="99"/>
  <c r="G29" i="98"/>
  <c r="E29" i="98"/>
  <c r="H29" i="98" s="1"/>
  <c r="H28" i="98"/>
  <c r="G28" i="98"/>
  <c r="E28" i="98"/>
  <c r="Y27" i="98"/>
  <c r="Z27" i="98" s="1"/>
  <c r="W27" i="98"/>
  <c r="G27" i="98"/>
  <c r="E27" i="98"/>
  <c r="H27" i="98" s="1"/>
  <c r="Y26" i="98"/>
  <c r="W26" i="98"/>
  <c r="Z26" i="98" s="1"/>
  <c r="Q26" i="98"/>
  <c r="P26" i="98"/>
  <c r="N26" i="98"/>
  <c r="G26" i="98"/>
  <c r="H26" i="98" s="1"/>
  <c r="E26" i="98"/>
  <c r="Y25" i="98"/>
  <c r="W25" i="98"/>
  <c r="Z25" i="98" s="1"/>
  <c r="P25" i="98"/>
  <c r="N25" i="98"/>
  <c r="Q25" i="98" s="1"/>
  <c r="H25" i="98"/>
  <c r="G25" i="98"/>
  <c r="E25" i="98"/>
  <c r="Y24" i="98"/>
  <c r="Z24" i="98" s="1"/>
  <c r="W24" i="98"/>
  <c r="P24" i="98"/>
  <c r="N24" i="98"/>
  <c r="Q24" i="98" s="1"/>
  <c r="G24" i="98"/>
  <c r="E24" i="98"/>
  <c r="H24" i="98" s="1"/>
  <c r="Z23" i="98"/>
  <c r="Y23" i="98"/>
  <c r="W23" i="98"/>
  <c r="P23" i="98"/>
  <c r="Q23" i="98" s="1"/>
  <c r="N23" i="98"/>
  <c r="G23" i="98"/>
  <c r="E23" i="98"/>
  <c r="H23" i="98" s="1"/>
  <c r="Y22" i="98"/>
  <c r="W22" i="98"/>
  <c r="Z22" i="98" s="1"/>
  <c r="H22" i="98"/>
  <c r="G22" i="98"/>
  <c r="E22" i="98"/>
  <c r="G19" i="98"/>
  <c r="H19" i="98" s="1"/>
  <c r="E19" i="98"/>
  <c r="G18" i="98"/>
  <c r="E18" i="98"/>
  <c r="H18" i="98" s="1"/>
  <c r="Y17" i="98"/>
  <c r="W17" i="98"/>
  <c r="Z17" i="98" s="1"/>
  <c r="H17" i="98"/>
  <c r="G17" i="98"/>
  <c r="E17" i="98"/>
  <c r="Y16" i="98"/>
  <c r="Z16" i="98" s="1"/>
  <c r="W16" i="98"/>
  <c r="P16" i="98"/>
  <c r="N16" i="98"/>
  <c r="Q16" i="98" s="1"/>
  <c r="G16" i="98"/>
  <c r="E16" i="98"/>
  <c r="H16" i="98" s="1"/>
  <c r="Z15" i="98"/>
  <c r="Y15" i="98"/>
  <c r="W15" i="98"/>
  <c r="P15" i="98"/>
  <c r="Q15" i="98" s="1"/>
  <c r="N15" i="98"/>
  <c r="G15" i="98"/>
  <c r="E15" i="98"/>
  <c r="H15" i="98" s="1"/>
  <c r="Y14" i="98"/>
  <c r="W14" i="98"/>
  <c r="Z14" i="98" s="1"/>
  <c r="Q14" i="98"/>
  <c r="P14" i="98"/>
  <c r="N14" i="98"/>
  <c r="G14" i="98"/>
  <c r="H14" i="98" s="1"/>
  <c r="E14" i="98"/>
  <c r="Y13" i="98"/>
  <c r="W13" i="98"/>
  <c r="Z13" i="98" s="1"/>
  <c r="P13" i="98"/>
  <c r="N13" i="98"/>
  <c r="Q13" i="98" s="1"/>
  <c r="H13" i="98"/>
  <c r="G13" i="98"/>
  <c r="E13" i="98"/>
  <c r="Y12" i="98"/>
  <c r="Z12" i="98" s="1"/>
  <c r="W12" i="98"/>
  <c r="P12" i="98"/>
  <c r="N12" i="98"/>
  <c r="Q12" i="98" s="1"/>
  <c r="G12" i="98"/>
  <c r="E12" i="98"/>
  <c r="H12" i="98" s="1"/>
  <c r="Z9" i="98"/>
  <c r="Y9" i="98"/>
  <c r="W9" i="98"/>
  <c r="Y8" i="98"/>
  <c r="Z8" i="98" s="1"/>
  <c r="W8" i="98"/>
  <c r="P8" i="98"/>
  <c r="N8" i="98"/>
  <c r="Q8" i="98" s="1"/>
  <c r="Y7" i="98"/>
  <c r="W7" i="98"/>
  <c r="Z7" i="98" s="1"/>
  <c r="Q7" i="98"/>
  <c r="P7" i="98"/>
  <c r="N7" i="98"/>
  <c r="G7" i="98"/>
  <c r="H7" i="98" s="1"/>
  <c r="E7" i="98"/>
  <c r="Y6" i="98"/>
  <c r="W6" i="98"/>
  <c r="Z6" i="98" s="1"/>
  <c r="P6" i="98"/>
  <c r="N6" i="98"/>
  <c r="Q6" i="98" s="1"/>
  <c r="H6" i="98"/>
  <c r="G6" i="98"/>
  <c r="E6" i="98"/>
  <c r="Y5" i="98"/>
  <c r="Z5" i="98" s="1"/>
  <c r="W5" i="98"/>
  <c r="P5" i="98"/>
  <c r="N5" i="98"/>
  <c r="Q5" i="98" s="1"/>
  <c r="G5" i="98"/>
  <c r="E5" i="98"/>
  <c r="H5" i="98" s="1"/>
  <c r="Z4" i="98"/>
  <c r="Y4" i="98"/>
  <c r="W4" i="98"/>
  <c r="P4" i="98"/>
  <c r="Q4" i="98" s="1"/>
  <c r="N4" i="98"/>
  <c r="G4" i="98"/>
  <c r="E4" i="98"/>
  <c r="H4" i="98" s="1"/>
  <c r="J96" i="87" l="1"/>
  <c r="K96" i="87" s="1"/>
  <c r="L96" i="87" s="1"/>
  <c r="J80" i="87"/>
  <c r="K80" i="87" s="1"/>
  <c r="L80" i="87" s="1"/>
  <c r="J76" i="87"/>
  <c r="J92" i="87"/>
  <c r="K92" i="87" s="1"/>
  <c r="L92" i="87" s="1"/>
  <c r="J75" i="87"/>
  <c r="J91" i="87"/>
  <c r="K91" i="87" s="1"/>
  <c r="L91" i="87" s="1"/>
  <c r="J70" i="87"/>
  <c r="G100" i="87"/>
  <c r="E2" i="79" s="1"/>
  <c r="J74" i="87"/>
  <c r="J68" i="87"/>
  <c r="J95" i="87"/>
  <c r="K95" i="87" s="1"/>
  <c r="L95" i="87" s="1"/>
  <c r="J90" i="87"/>
  <c r="K90" i="87" s="1"/>
  <c r="L90" i="87" s="1"/>
  <c r="J84" i="87"/>
  <c r="K84" i="87" s="1"/>
  <c r="L84" i="87" s="1"/>
  <c r="J79" i="87"/>
  <c r="K79" i="87" s="1"/>
  <c r="L79" i="87" s="1"/>
  <c r="J98" i="87"/>
  <c r="K98" i="87" s="1"/>
  <c r="L98" i="87" s="1"/>
  <c r="J82" i="87"/>
  <c r="K82" i="87" s="1"/>
  <c r="L82" i="87" s="1"/>
  <c r="J86" i="87"/>
  <c r="K86" i="87" s="1"/>
  <c r="L86" i="87" s="1"/>
  <c r="J72" i="87"/>
  <c r="J67" i="87"/>
  <c r="J94" i="87"/>
  <c r="K94" i="87" s="1"/>
  <c r="L94" i="87" s="1"/>
  <c r="J88" i="87"/>
  <c r="K88" i="87" s="1"/>
  <c r="L88" i="87" s="1"/>
  <c r="J83" i="87"/>
  <c r="K83" i="87" s="1"/>
  <c r="L83" i="87" s="1"/>
  <c r="J78" i="87"/>
  <c r="K78" i="87" s="1"/>
  <c r="L78" i="87" s="1"/>
  <c r="J65" i="87"/>
  <c r="K65" i="87" s="1"/>
  <c r="L65" i="87" s="1"/>
  <c r="J61" i="87"/>
  <c r="K61" i="87" s="1"/>
  <c r="L61" i="87" s="1"/>
  <c r="J57" i="87"/>
  <c r="K57" i="87" s="1"/>
  <c r="L57" i="87" s="1"/>
  <c r="J53" i="87"/>
  <c r="K53" i="87" s="1"/>
  <c r="L53" i="87" s="1"/>
  <c r="J49" i="87"/>
  <c r="K49" i="87" s="1"/>
  <c r="L49" i="87" s="1"/>
  <c r="J64" i="87"/>
  <c r="K64" i="87" s="1"/>
  <c r="L64" i="87" s="1"/>
  <c r="J60" i="87"/>
  <c r="K60" i="87" s="1"/>
  <c r="L60" i="87" s="1"/>
  <c r="J56" i="87"/>
  <c r="K56" i="87" s="1"/>
  <c r="L56" i="87" s="1"/>
  <c r="J52" i="87"/>
  <c r="K52" i="87" s="1"/>
  <c r="L52" i="87" s="1"/>
  <c r="J48" i="87"/>
  <c r="K48" i="87" s="1"/>
  <c r="L48" i="87" s="1"/>
  <c r="J63" i="87"/>
  <c r="K63" i="87" s="1"/>
  <c r="L63" i="87" s="1"/>
  <c r="J59" i="87"/>
  <c r="K59" i="87" s="1"/>
  <c r="L59" i="87" s="1"/>
  <c r="J55" i="87"/>
  <c r="K55" i="87" s="1"/>
  <c r="L55" i="87" s="1"/>
  <c r="J51" i="87"/>
  <c r="K51" i="87" s="1"/>
  <c r="L51" i="87" s="1"/>
  <c r="J47" i="87"/>
  <c r="K47" i="87" s="1"/>
  <c r="L47" i="87" s="1"/>
  <c r="J66" i="87"/>
  <c r="K66" i="87" s="1"/>
  <c r="L66" i="87" s="1"/>
  <c r="J62" i="87"/>
  <c r="K62" i="87" s="1"/>
  <c r="L62" i="87" s="1"/>
  <c r="J58" i="87"/>
  <c r="K58" i="87" s="1"/>
  <c r="L58" i="87" s="1"/>
  <c r="J54" i="87"/>
  <c r="K54" i="87" s="1"/>
  <c r="L54" i="87" s="1"/>
  <c r="J50" i="87"/>
  <c r="K50" i="87" s="1"/>
  <c r="L50" i="87" s="1"/>
  <c r="J46" i="87"/>
  <c r="K46" i="87" s="1"/>
  <c r="L46" i="87" s="1"/>
  <c r="J73" i="87"/>
  <c r="J69" i="87"/>
  <c r="J97" i="87"/>
  <c r="K97" i="87" s="1"/>
  <c r="L97" i="87" s="1"/>
  <c r="J93" i="87"/>
  <c r="K93" i="87" s="1"/>
  <c r="L93" i="87" s="1"/>
  <c r="J89" i="87"/>
  <c r="K89" i="87" s="1"/>
  <c r="L89" i="87" s="1"/>
  <c r="J85" i="87"/>
  <c r="K85" i="87" s="1"/>
  <c r="L85" i="87" s="1"/>
  <c r="J81" i="87"/>
  <c r="K81" i="87" s="1"/>
  <c r="L81" i="87" s="1"/>
  <c r="J77" i="87"/>
  <c r="K77" i="87" s="1"/>
  <c r="L77" i="87" s="1"/>
  <c r="J72" i="97"/>
  <c r="K72" i="97" s="1"/>
  <c r="L72" i="97" s="1"/>
  <c r="M69" i="97"/>
  <c r="M68" i="97"/>
  <c r="M73" i="97"/>
  <c r="J67" i="97"/>
  <c r="K67" i="97" s="1"/>
  <c r="L67" i="97" s="1"/>
  <c r="M65" i="97"/>
  <c r="J70" i="97"/>
  <c r="K70" i="97" s="1"/>
  <c r="L70" i="97" s="1"/>
  <c r="J65" i="97"/>
  <c r="K65" i="97" s="1"/>
  <c r="L65" i="97" s="1"/>
  <c r="J69" i="97"/>
  <c r="K69" i="97" s="1"/>
  <c r="L69" i="97" s="1"/>
  <c r="M67" i="97"/>
  <c r="M71" i="97"/>
  <c r="M72" i="97"/>
  <c r="J66" i="97"/>
  <c r="K66" i="97" s="1"/>
  <c r="L66" i="97" s="1"/>
  <c r="M27" i="97"/>
  <c r="J68" i="97"/>
  <c r="K68" i="97" s="1"/>
  <c r="L68" i="97" s="1"/>
  <c r="J64" i="97"/>
  <c r="K64" i="97" s="1"/>
  <c r="L64" i="97" s="1"/>
  <c r="J73" i="97"/>
  <c r="K73" i="97" s="1"/>
  <c r="L73" i="97" s="1"/>
  <c r="M66" i="97"/>
  <c r="M70" i="97"/>
  <c r="H45" i="96"/>
  <c r="M45" i="96" s="1"/>
  <c r="H21" i="96"/>
  <c r="M21" i="96" s="1"/>
  <c r="M16" i="97"/>
  <c r="M4" i="97"/>
  <c r="H18" i="97"/>
  <c r="H6" i="97"/>
  <c r="H29" i="97"/>
  <c r="H21" i="97"/>
  <c r="H10" i="97"/>
  <c r="H14" i="97"/>
  <c r="H35" i="97"/>
  <c r="H31" i="97"/>
  <c r="M26" i="97"/>
  <c r="M8" i="97"/>
  <c r="M5" i="97"/>
  <c r="J4" i="97"/>
  <c r="K4" i="97" s="1"/>
  <c r="L4" i="97" s="1"/>
  <c r="M12" i="97"/>
  <c r="M33" i="97"/>
  <c r="M17" i="97"/>
  <c r="M22" i="97"/>
  <c r="M3" i="97"/>
  <c r="M13" i="97"/>
  <c r="M34" i="97"/>
  <c r="J6" i="97"/>
  <c r="K6" i="97" s="1"/>
  <c r="L6" i="97" s="1"/>
  <c r="M9" i="97"/>
  <c r="M30" i="97"/>
  <c r="J3" i="97"/>
  <c r="K3" i="97" s="1"/>
  <c r="L3" i="97" s="1"/>
  <c r="M7" i="97"/>
  <c r="M11" i="97"/>
  <c r="M15" i="97"/>
  <c r="M19" i="97"/>
  <c r="M20" i="97"/>
  <c r="M24" i="97"/>
  <c r="M28" i="97"/>
  <c r="M32" i="97"/>
  <c r="M38" i="96"/>
  <c r="M26" i="96"/>
  <c r="M18" i="96"/>
  <c r="M10" i="96"/>
  <c r="M6" i="96"/>
  <c r="M34" i="96"/>
  <c r="M37" i="96"/>
  <c r="M46" i="96"/>
  <c r="M33" i="96"/>
  <c r="M41" i="96"/>
  <c r="M42" i="96"/>
  <c r="J4" i="96"/>
  <c r="K4" i="96" s="1"/>
  <c r="L4" i="96" s="1"/>
  <c r="M5" i="96"/>
  <c r="M9" i="96"/>
  <c r="M13" i="96"/>
  <c r="M17" i="96"/>
  <c r="M22" i="96"/>
  <c r="J3" i="96"/>
  <c r="K3" i="96" s="1"/>
  <c r="L3" i="96" s="1"/>
  <c r="M41" i="87"/>
  <c r="M37" i="87"/>
  <c r="J35" i="87"/>
  <c r="K35" i="87" s="1"/>
  <c r="L35" i="87" s="1"/>
  <c r="J37" i="87"/>
  <c r="K37" i="87" s="1"/>
  <c r="L37" i="87" s="1"/>
  <c r="J36" i="87"/>
  <c r="K36" i="87" s="1"/>
  <c r="L36" i="87" s="1"/>
  <c r="M38" i="87"/>
  <c r="M42" i="87"/>
  <c r="M37" i="97"/>
  <c r="M38" i="97"/>
  <c r="M39" i="97"/>
  <c r="M40" i="97"/>
  <c r="M41" i="97"/>
  <c r="M42" i="97"/>
  <c r="M43" i="97"/>
  <c r="M44" i="97"/>
  <c r="M45" i="97"/>
  <c r="M46" i="97"/>
  <c r="M47" i="97"/>
  <c r="M48" i="97"/>
  <c r="M49" i="97"/>
  <c r="M50" i="97"/>
  <c r="M51" i="97"/>
  <c r="M52" i="97"/>
  <c r="M53" i="97"/>
  <c r="M54" i="97"/>
  <c r="M55" i="97"/>
  <c r="M56" i="97"/>
  <c r="M57" i="97"/>
  <c r="M58" i="97"/>
  <c r="M59" i="97"/>
  <c r="M60" i="97"/>
  <c r="M61" i="97"/>
  <c r="M62" i="97"/>
  <c r="M63" i="97"/>
  <c r="M74" i="97"/>
  <c r="M75" i="97"/>
  <c r="J2" i="97"/>
  <c r="K2" i="97" s="1"/>
  <c r="M27" i="96"/>
  <c r="M28" i="96"/>
  <c r="M29" i="96"/>
  <c r="M30" i="96"/>
  <c r="M31" i="96"/>
  <c r="M50" i="96"/>
  <c r="M51" i="96"/>
  <c r="M52" i="96"/>
  <c r="M53" i="96"/>
  <c r="M54" i="96"/>
  <c r="M55" i="96"/>
  <c r="M56" i="96"/>
  <c r="M57" i="96"/>
  <c r="M58" i="96"/>
  <c r="M59" i="96"/>
  <c r="M60" i="96"/>
  <c r="M61" i="96"/>
  <c r="M62" i="96"/>
  <c r="M63" i="96"/>
  <c r="M64" i="96"/>
  <c r="J2" i="96"/>
  <c r="K2" i="96" s="1"/>
  <c r="H2" i="87"/>
  <c r="H3" i="87"/>
  <c r="M3" i="87" s="1"/>
  <c r="H5" i="87"/>
  <c r="M5" i="87" s="1"/>
  <c r="M6" i="87"/>
  <c r="M7" i="87"/>
  <c r="M8" i="87"/>
  <c r="M9" i="87"/>
  <c r="M10" i="87"/>
  <c r="M11" i="87"/>
  <c r="M12" i="87"/>
  <c r="M13" i="87"/>
  <c r="M14" i="87"/>
  <c r="M15" i="87"/>
  <c r="M16" i="87"/>
  <c r="M17" i="87"/>
  <c r="M18" i="87"/>
  <c r="M19" i="87"/>
  <c r="M20" i="87"/>
  <c r="M21" i="87"/>
  <c r="M22" i="87"/>
  <c r="M23" i="87"/>
  <c r="M24" i="87"/>
  <c r="M25" i="87"/>
  <c r="M26" i="87"/>
  <c r="M27" i="87"/>
  <c r="M28" i="87"/>
  <c r="M29" i="87"/>
  <c r="M30" i="87"/>
  <c r="M31" i="87"/>
  <c r="M32" i="87"/>
  <c r="M33" i="87"/>
  <c r="M34" i="87"/>
  <c r="M67" i="87"/>
  <c r="M68" i="87"/>
  <c r="M69" i="87"/>
  <c r="M70" i="87"/>
  <c r="M71" i="87"/>
  <c r="M72" i="87"/>
  <c r="M73" i="87"/>
  <c r="M74" i="87"/>
  <c r="M75" i="87"/>
  <c r="M76" i="87"/>
  <c r="M99" i="87"/>
  <c r="F3" i="93"/>
  <c r="F4" i="93"/>
  <c r="F5" i="93"/>
  <c r="F6" i="93"/>
  <c r="F7" i="93"/>
  <c r="F8" i="93"/>
  <c r="F9" i="93"/>
  <c r="F10" i="93"/>
  <c r="F11" i="93"/>
  <c r="G2" i="93"/>
  <c r="F2" i="93"/>
  <c r="J5" i="94"/>
  <c r="H5" i="94"/>
  <c r="H6" i="94"/>
  <c r="H7" i="94"/>
  <c r="H8" i="94"/>
  <c r="H9" i="94"/>
  <c r="J9" i="94" s="1"/>
  <c r="H10" i="94"/>
  <c r="H11" i="94"/>
  <c r="E5" i="94"/>
  <c r="E8" i="94"/>
  <c r="E9" i="94"/>
  <c r="E10" i="94"/>
  <c r="E11" i="94"/>
  <c r="E12" i="94"/>
  <c r="C5" i="94"/>
  <c r="C6" i="94"/>
  <c r="C7" i="94"/>
  <c r="E7" i="94" s="1"/>
  <c r="C8" i="94"/>
  <c r="C9" i="94"/>
  <c r="C10" i="94"/>
  <c r="C11" i="94"/>
  <c r="C12" i="94"/>
  <c r="C13" i="94"/>
  <c r="C14" i="94"/>
  <c r="C4" i="94"/>
  <c r="M2" i="87" l="1"/>
  <c r="M2" i="97"/>
  <c r="J5" i="97"/>
  <c r="K5" i="97" s="1"/>
  <c r="L5" i="97" s="1"/>
  <c r="H2" i="96"/>
  <c r="M2" i="96" s="1"/>
  <c r="M65" i="96" s="1"/>
  <c r="J6" i="96"/>
  <c r="K6" i="96" s="1"/>
  <c r="L6" i="96" s="1"/>
  <c r="J5" i="96"/>
  <c r="K5" i="96" s="1"/>
  <c r="L5" i="96" s="1"/>
  <c r="J39" i="87"/>
  <c r="K39" i="87" s="1"/>
  <c r="L39" i="87" s="1"/>
  <c r="J38" i="87"/>
  <c r="K38" i="87" s="1"/>
  <c r="L38" i="87" s="1"/>
  <c r="J36" i="97"/>
  <c r="K36" i="97" s="1"/>
  <c r="L36" i="97" s="1"/>
  <c r="G76" i="97"/>
  <c r="E4" i="79" s="1"/>
  <c r="E5" i="79" s="1"/>
  <c r="M36" i="97"/>
  <c r="M76" i="97" s="1"/>
  <c r="J40" i="97"/>
  <c r="K40" i="97" s="1"/>
  <c r="L40" i="97" s="1"/>
  <c r="G65" i="96"/>
  <c r="E3" i="79" s="1"/>
  <c r="H4" i="87"/>
  <c r="M4" i="87" s="1"/>
  <c r="M100" i="87" s="1"/>
  <c r="J2" i="87"/>
  <c r="K2" i="87" s="1"/>
  <c r="L2" i="87" s="1"/>
  <c r="J28" i="96"/>
  <c r="K28" i="96" s="1"/>
  <c r="L28" i="96" s="1"/>
  <c r="J27" i="96"/>
  <c r="K27" i="96" s="1"/>
  <c r="L27" i="96" s="1"/>
  <c r="J37" i="97"/>
  <c r="K37" i="97" s="1"/>
  <c r="L37" i="97" s="1"/>
  <c r="J39" i="97"/>
  <c r="K39" i="97" s="1"/>
  <c r="L39" i="97" s="1"/>
  <c r="J38" i="97"/>
  <c r="K38" i="97" s="1"/>
  <c r="L38" i="97" s="1"/>
  <c r="J8" i="94"/>
  <c r="J7" i="94"/>
  <c r="J6" i="94"/>
  <c r="E6" i="94"/>
  <c r="L2" i="97"/>
  <c r="L2" i="96"/>
  <c r="H100" i="87" l="1"/>
  <c r="F2" i="79" s="1"/>
  <c r="J7" i="97"/>
  <c r="K7" i="97" s="1"/>
  <c r="L7" i="97" s="1"/>
  <c r="J8" i="97"/>
  <c r="K8" i="97" s="1"/>
  <c r="L8" i="97" s="1"/>
  <c r="J9" i="97"/>
  <c r="K9" i="97" s="1"/>
  <c r="L9" i="97" s="1"/>
  <c r="H76" i="97"/>
  <c r="F4" i="79" s="1"/>
  <c r="H65" i="96"/>
  <c r="F3" i="79" s="1"/>
  <c r="J7" i="96"/>
  <c r="K7" i="96" s="1"/>
  <c r="L7" i="96" s="1"/>
  <c r="J40" i="87"/>
  <c r="K40" i="87" s="1"/>
  <c r="L40" i="87" s="1"/>
  <c r="J29" i="96"/>
  <c r="K29" i="96" s="1"/>
  <c r="L29" i="96" s="1"/>
  <c r="J3" i="87"/>
  <c r="H4" i="94"/>
  <c r="J4" i="94" s="1"/>
  <c r="E4" i="94"/>
  <c r="H3" i="94"/>
  <c r="C3" i="94"/>
  <c r="K4" i="79" l="1"/>
  <c r="F5" i="79"/>
  <c r="H10" i="79"/>
  <c r="K3" i="79"/>
  <c r="J10" i="97"/>
  <c r="K10" i="97" s="1"/>
  <c r="L10" i="97" s="1"/>
  <c r="J8" i="96"/>
  <c r="K8" i="96" s="1"/>
  <c r="L8" i="96" s="1"/>
  <c r="J41" i="87"/>
  <c r="K41" i="87" s="1"/>
  <c r="L41" i="87" s="1"/>
  <c r="J31" i="96"/>
  <c r="K31" i="96" s="1"/>
  <c r="L31" i="96" s="1"/>
  <c r="J30" i="96"/>
  <c r="K30" i="96" s="1"/>
  <c r="L30" i="96" s="1"/>
  <c r="K3" i="87"/>
  <c r="L3" i="87" s="1"/>
  <c r="J4" i="87"/>
  <c r="J3" i="94"/>
  <c r="E3" i="94"/>
  <c r="J41" i="97"/>
  <c r="K41" i="97" s="1"/>
  <c r="L41" i="97" s="1"/>
  <c r="J11" i="97" l="1"/>
  <c r="K11" i="97" s="1"/>
  <c r="L11" i="97" s="1"/>
  <c r="J9" i="96"/>
  <c r="K9" i="96" s="1"/>
  <c r="L9" i="96" s="1"/>
  <c r="J42" i="87"/>
  <c r="K42" i="87" s="1"/>
  <c r="L42" i="87" s="1"/>
  <c r="K4" i="87"/>
  <c r="L4" i="87" s="1"/>
  <c r="J5" i="87"/>
  <c r="J42" i="97"/>
  <c r="K42" i="97" s="1"/>
  <c r="L42" i="97" s="1"/>
  <c r="K2" i="79"/>
  <c r="L5" i="79" l="1"/>
  <c r="K5" i="79"/>
  <c r="J12" i="97"/>
  <c r="K12" i="97" s="1"/>
  <c r="L12" i="97" s="1"/>
  <c r="J10" i="96"/>
  <c r="K10" i="96" s="1"/>
  <c r="L10" i="96" s="1"/>
  <c r="J43" i="87"/>
  <c r="K43" i="87" s="1"/>
  <c r="L43" i="87" s="1"/>
  <c r="K5" i="87"/>
  <c r="L5" i="87" s="1"/>
  <c r="J43" i="97"/>
  <c r="K43" i="97" s="1"/>
  <c r="L43" i="97" s="1"/>
  <c r="J50" i="96"/>
  <c r="K50" i="96" s="1"/>
  <c r="L50" i="96" s="1"/>
  <c r="J13" i="97" l="1"/>
  <c r="K13" i="97" s="1"/>
  <c r="L13" i="97" s="1"/>
  <c r="J11" i="96"/>
  <c r="K11" i="96" s="1"/>
  <c r="L11" i="96" s="1"/>
  <c r="J45" i="87"/>
  <c r="K45" i="87" s="1"/>
  <c r="L45" i="87" s="1"/>
  <c r="J44" i="87"/>
  <c r="K44" i="87" s="1"/>
  <c r="L44" i="87" s="1"/>
  <c r="J44" i="97"/>
  <c r="K44" i="97" s="1"/>
  <c r="L44" i="97" s="1"/>
  <c r="J14" i="97" l="1"/>
  <c r="K14" i="97" s="1"/>
  <c r="L14" i="97" s="1"/>
  <c r="J12" i="96"/>
  <c r="K12" i="96" s="1"/>
  <c r="L12" i="96" s="1"/>
  <c r="J15" i="97" l="1"/>
  <c r="K15" i="97" s="1"/>
  <c r="L15" i="97" s="1"/>
  <c r="J13" i="96"/>
  <c r="K13" i="96" s="1"/>
  <c r="L13" i="96" s="1"/>
  <c r="J51" i="96"/>
  <c r="K51" i="96" s="1"/>
  <c r="L51" i="96" s="1"/>
  <c r="J45" i="97"/>
  <c r="K45" i="97" s="1"/>
  <c r="L45" i="97" s="1"/>
  <c r="J6" i="87"/>
  <c r="J16" i="97" l="1"/>
  <c r="K16" i="97" s="1"/>
  <c r="L16" i="97" s="1"/>
  <c r="J32" i="96"/>
  <c r="K32" i="96" s="1"/>
  <c r="L32" i="96" s="1"/>
  <c r="J14" i="96"/>
  <c r="K14" i="96" s="1"/>
  <c r="L14" i="96" s="1"/>
  <c r="J52" i="96"/>
  <c r="K52" i="96" s="1"/>
  <c r="L52" i="96" s="1"/>
  <c r="J46" i="97"/>
  <c r="K46" i="97" s="1"/>
  <c r="L46" i="97" s="1"/>
  <c r="K6" i="87"/>
  <c r="L6" i="87" s="1"/>
  <c r="J7" i="87"/>
  <c r="J17" i="97" l="1"/>
  <c r="K17" i="97" s="1"/>
  <c r="L17" i="97" s="1"/>
  <c r="J33" i="96"/>
  <c r="K33" i="96" s="1"/>
  <c r="L33" i="96" s="1"/>
  <c r="J15" i="96"/>
  <c r="K15" i="96" s="1"/>
  <c r="L15" i="96" s="1"/>
  <c r="J53" i="96"/>
  <c r="K53" i="96" s="1"/>
  <c r="L53" i="96" s="1"/>
  <c r="J47" i="97"/>
  <c r="K47" i="97" s="1"/>
  <c r="L47" i="97" s="1"/>
  <c r="K7" i="87"/>
  <c r="L7" i="87" s="1"/>
  <c r="J8" i="87"/>
  <c r="J18" i="97" l="1"/>
  <c r="K18" i="97" s="1"/>
  <c r="L18" i="97" s="1"/>
  <c r="J34" i="96"/>
  <c r="K34" i="96" s="1"/>
  <c r="L34" i="96" s="1"/>
  <c r="J16" i="96"/>
  <c r="K16" i="96" s="1"/>
  <c r="L16" i="96" s="1"/>
  <c r="J54" i="96"/>
  <c r="K54" i="96" s="1"/>
  <c r="L54" i="96" s="1"/>
  <c r="J48" i="97"/>
  <c r="K48" i="97" s="1"/>
  <c r="L48" i="97" s="1"/>
  <c r="K8" i="87"/>
  <c r="L8" i="87" s="1"/>
  <c r="J9" i="87"/>
  <c r="J19" i="97" l="1"/>
  <c r="J35" i="96"/>
  <c r="K35" i="96" s="1"/>
  <c r="L35" i="96" s="1"/>
  <c r="J17" i="96"/>
  <c r="K17" i="96" s="1"/>
  <c r="L17" i="96" s="1"/>
  <c r="J55" i="96"/>
  <c r="K55" i="96" s="1"/>
  <c r="L55" i="96" s="1"/>
  <c r="J49" i="97"/>
  <c r="K49" i="97" s="1"/>
  <c r="L49" i="97" s="1"/>
  <c r="K9" i="87"/>
  <c r="L9" i="87" s="1"/>
  <c r="J10" i="87"/>
  <c r="O19" i="97" l="1"/>
  <c r="K19" i="97"/>
  <c r="L19" i="97" s="1"/>
  <c r="J20" i="97"/>
  <c r="K20" i="97" s="1"/>
  <c r="L20" i="97" s="1"/>
  <c r="J36" i="96"/>
  <c r="K36" i="96" s="1"/>
  <c r="L36" i="96" s="1"/>
  <c r="J18" i="96"/>
  <c r="J56" i="96"/>
  <c r="K56" i="96" s="1"/>
  <c r="L56" i="96" s="1"/>
  <c r="J50" i="97"/>
  <c r="K50" i="97" s="1"/>
  <c r="L50" i="97" s="1"/>
  <c r="K10" i="87"/>
  <c r="L10" i="87" s="1"/>
  <c r="J11" i="87"/>
  <c r="J21" i="97" l="1"/>
  <c r="K21" i="97" s="1"/>
  <c r="L21" i="97" s="1"/>
  <c r="J37" i="96"/>
  <c r="K37" i="96" s="1"/>
  <c r="L37" i="96" s="1"/>
  <c r="J19" i="96"/>
  <c r="K19" i="96" s="1"/>
  <c r="L19" i="96" s="1"/>
  <c r="K18" i="96"/>
  <c r="L18" i="96" s="1"/>
  <c r="O18" i="96"/>
  <c r="J57" i="96"/>
  <c r="J51" i="97"/>
  <c r="K51" i="97" s="1"/>
  <c r="L51" i="97" s="1"/>
  <c r="K11" i="87"/>
  <c r="L11" i="87" s="1"/>
  <c r="J12" i="87"/>
  <c r="J22" i="97" l="1"/>
  <c r="K22" i="97" s="1"/>
  <c r="L22" i="97" s="1"/>
  <c r="J38" i="96"/>
  <c r="K38" i="96" s="1"/>
  <c r="L38" i="96" s="1"/>
  <c r="J20" i="96"/>
  <c r="K20" i="96" s="1"/>
  <c r="L20" i="96" s="1"/>
  <c r="K57" i="96"/>
  <c r="J58" i="96"/>
  <c r="J52" i="97"/>
  <c r="J13" i="87"/>
  <c r="K12" i="87"/>
  <c r="L12" i="87" s="1"/>
  <c r="J23" i="97" l="1"/>
  <c r="K23" i="97" s="1"/>
  <c r="L23" i="97" s="1"/>
  <c r="J39" i="96"/>
  <c r="K39" i="96" s="1"/>
  <c r="L39" i="96" s="1"/>
  <c r="J21" i="96"/>
  <c r="K21" i="96" s="1"/>
  <c r="L21" i="96" s="1"/>
  <c r="J59" i="96"/>
  <c r="K59" i="96" s="1"/>
  <c r="L59" i="96" s="1"/>
  <c r="K58" i="96"/>
  <c r="L58" i="96" s="1"/>
  <c r="O58" i="96"/>
  <c r="L57" i="96"/>
  <c r="K52" i="97"/>
  <c r="J53" i="97"/>
  <c r="J14" i="87"/>
  <c r="K14" i="87" s="1"/>
  <c r="L14" i="87" s="1"/>
  <c r="K13" i="87"/>
  <c r="L13" i="87" s="1"/>
  <c r="J24" i="97" l="1"/>
  <c r="K24" i="97" s="1"/>
  <c r="L24" i="97" s="1"/>
  <c r="J40" i="96"/>
  <c r="K40" i="96" s="1"/>
  <c r="L40" i="96" s="1"/>
  <c r="J22" i="96"/>
  <c r="K22" i="96" s="1"/>
  <c r="L22" i="96" s="1"/>
  <c r="J60" i="96"/>
  <c r="K60" i="96" s="1"/>
  <c r="K53" i="97"/>
  <c r="L53" i="97" s="1"/>
  <c r="O53" i="97"/>
  <c r="J54" i="97"/>
  <c r="K54" i="97" s="1"/>
  <c r="L54" i="97" s="1"/>
  <c r="L52" i="97"/>
  <c r="J15" i="87"/>
  <c r="J25" i="97" l="1"/>
  <c r="K25" i="97" s="1"/>
  <c r="L25" i="97" s="1"/>
  <c r="J41" i="96"/>
  <c r="J23" i="96"/>
  <c r="K23" i="96" s="1"/>
  <c r="L23" i="96" s="1"/>
  <c r="L60" i="96"/>
  <c r="J61" i="96"/>
  <c r="K61" i="96" s="1"/>
  <c r="L61" i="96" s="1"/>
  <c r="J55" i="97"/>
  <c r="K55" i="97" s="1"/>
  <c r="L55" i="97" s="1"/>
  <c r="K15" i="87"/>
  <c r="L15" i="87" s="1"/>
  <c r="J16" i="87"/>
  <c r="J26" i="97" l="1"/>
  <c r="K26" i="97" s="1"/>
  <c r="L26" i="97" s="1"/>
  <c r="O41" i="96"/>
  <c r="K41" i="96"/>
  <c r="L41" i="96" s="1"/>
  <c r="J42" i="96"/>
  <c r="K42" i="96" s="1"/>
  <c r="L42" i="96" s="1"/>
  <c r="J24" i="96"/>
  <c r="K24" i="96" s="1"/>
  <c r="L24" i="96" s="1"/>
  <c r="J62" i="96"/>
  <c r="K62" i="96" s="1"/>
  <c r="L62" i="96" s="1"/>
  <c r="J56" i="97"/>
  <c r="K16" i="87"/>
  <c r="L16" i="87" s="1"/>
  <c r="J17" i="87"/>
  <c r="J27" i="97" l="1"/>
  <c r="K27" i="97" s="1"/>
  <c r="L27" i="97" s="1"/>
  <c r="J43" i="96"/>
  <c r="K43" i="96" s="1"/>
  <c r="L43" i="96" s="1"/>
  <c r="J25" i="96"/>
  <c r="K25" i="96" s="1"/>
  <c r="L25" i="96" s="1"/>
  <c r="J26" i="96"/>
  <c r="K26" i="96" s="1"/>
  <c r="L26" i="96" s="1"/>
  <c r="J63" i="96"/>
  <c r="K63" i="96" s="1"/>
  <c r="K56" i="97"/>
  <c r="J57" i="97"/>
  <c r="K57" i="97" s="1"/>
  <c r="L57" i="97" s="1"/>
  <c r="K17" i="87"/>
  <c r="L17" i="87" s="1"/>
  <c r="J18" i="87"/>
  <c r="J28" i="97" l="1"/>
  <c r="K28" i="97" s="1"/>
  <c r="L28" i="97" s="1"/>
  <c r="J44" i="96"/>
  <c r="K44" i="96" s="1"/>
  <c r="L44" i="96" s="1"/>
  <c r="L63" i="96"/>
  <c r="J64" i="96"/>
  <c r="K64" i="96" s="1"/>
  <c r="L64" i="96" s="1"/>
  <c r="J58" i="97"/>
  <c r="K58" i="97" s="1"/>
  <c r="L58" i="97" s="1"/>
  <c r="L56" i="97"/>
  <c r="J19" i="87"/>
  <c r="K18" i="87"/>
  <c r="L18" i="87" s="1"/>
  <c r="J29" i="97" l="1"/>
  <c r="K29" i="97" s="1"/>
  <c r="L29" i="97" s="1"/>
  <c r="J45" i="96"/>
  <c r="K45" i="96" s="1"/>
  <c r="L45" i="96" s="1"/>
  <c r="J59" i="97"/>
  <c r="K59" i="97" s="1"/>
  <c r="K19" i="87"/>
  <c r="L19" i="87" s="1"/>
  <c r="J20" i="87"/>
  <c r="J30" i="97" l="1"/>
  <c r="K30" i="97" s="1"/>
  <c r="L30" i="97" s="1"/>
  <c r="J46" i="96"/>
  <c r="K46" i="96" s="1"/>
  <c r="L46" i="96" s="1"/>
  <c r="L59" i="97"/>
  <c r="J60" i="97"/>
  <c r="K60" i="97" s="1"/>
  <c r="L60" i="97" s="1"/>
  <c r="K20" i="87"/>
  <c r="L20" i="87" s="1"/>
  <c r="J21" i="87"/>
  <c r="J31" i="97" l="1"/>
  <c r="K31" i="97" s="1"/>
  <c r="L31" i="97" s="1"/>
  <c r="J47" i="96"/>
  <c r="J61" i="97"/>
  <c r="K61" i="97" s="1"/>
  <c r="L61" i="97" s="1"/>
  <c r="K21" i="87"/>
  <c r="J22" i="87"/>
  <c r="K22" i="87" s="1"/>
  <c r="L22" i="87" s="1"/>
  <c r="K47" i="96" l="1"/>
  <c r="J32" i="97"/>
  <c r="K32" i="97" s="1"/>
  <c r="L32" i="97" s="1"/>
  <c r="J48" i="96"/>
  <c r="K48" i="96" s="1"/>
  <c r="L48" i="96" s="1"/>
  <c r="J49" i="96"/>
  <c r="K49" i="96" s="1"/>
  <c r="L49" i="96" s="1"/>
  <c r="J62" i="97"/>
  <c r="K62" i="97" s="1"/>
  <c r="L62" i="97" s="1"/>
  <c r="J23" i="87"/>
  <c r="L21" i="87"/>
  <c r="J65" i="96" l="1"/>
  <c r="G3" i="79" s="1"/>
  <c r="L47" i="96"/>
  <c r="K65" i="96"/>
  <c r="H3" i="79" s="1"/>
  <c r="J33" i="97"/>
  <c r="K33" i="97" s="1"/>
  <c r="L33" i="97" s="1"/>
  <c r="J63" i="97"/>
  <c r="K63" i="97" s="1"/>
  <c r="L63" i="97" s="1"/>
  <c r="K23" i="87"/>
  <c r="O23" i="87"/>
  <c r="J24" i="87"/>
  <c r="J35" i="97" l="1"/>
  <c r="K35" i="97" s="1"/>
  <c r="L35" i="97" s="1"/>
  <c r="J34" i="97"/>
  <c r="K34" i="97" s="1"/>
  <c r="L34" i="97" s="1"/>
  <c r="J25" i="87"/>
  <c r="K24" i="87"/>
  <c r="L24" i="87" s="1"/>
  <c r="L23" i="87"/>
  <c r="J26" i="87" l="1"/>
  <c r="K25" i="87"/>
  <c r="L25" i="87" l="1"/>
  <c r="J27" i="87"/>
  <c r="K26" i="87"/>
  <c r="L26" i="87" s="1"/>
  <c r="J28" i="87" l="1"/>
  <c r="K27" i="87"/>
  <c r="L27" i="87" s="1"/>
  <c r="J75" i="97" l="1"/>
  <c r="J74" i="97"/>
  <c r="K74" i="97" s="1"/>
  <c r="L74" i="97" s="1"/>
  <c r="J29" i="87"/>
  <c r="K28" i="87"/>
  <c r="L28" i="87" s="1"/>
  <c r="K75" i="97" l="1"/>
  <c r="J76" i="97"/>
  <c r="G4" i="79" s="1"/>
  <c r="J30" i="87"/>
  <c r="K29" i="87"/>
  <c r="L29" i="87" s="1"/>
  <c r="L75" i="97" l="1"/>
  <c r="K76" i="97"/>
  <c r="H4" i="79" s="1"/>
  <c r="K30" i="87"/>
  <c r="L30" i="87" s="1"/>
  <c r="J31" i="87"/>
  <c r="K31" i="87" l="1"/>
  <c r="L31" i="87" s="1"/>
  <c r="J32" i="87"/>
  <c r="J33" i="87" l="1"/>
  <c r="K32" i="87"/>
  <c r="L32" i="87" s="1"/>
  <c r="K33" i="87" l="1"/>
  <c r="L33" i="87" s="1"/>
  <c r="J34" i="87"/>
  <c r="K34" i="87" l="1"/>
  <c r="L34" i="87" s="1"/>
  <c r="K67" i="87" l="1"/>
  <c r="L67" i="87" s="1"/>
  <c r="K68" i="87" l="1"/>
  <c r="L68" i="87" s="1"/>
  <c r="K69" i="87" l="1"/>
  <c r="L69" i="87" s="1"/>
  <c r="K70" i="87" l="1"/>
  <c r="L70" i="87" s="1"/>
  <c r="K71" i="87" l="1"/>
  <c r="L71" i="87" s="1"/>
  <c r="K72" i="87" l="1"/>
  <c r="L72" i="87" s="1"/>
  <c r="K73" i="87" l="1"/>
  <c r="L73" i="87" s="1"/>
  <c r="K74" i="87" l="1"/>
  <c r="L74" i="87" s="1"/>
  <c r="J99" i="87" l="1"/>
  <c r="K75" i="87"/>
  <c r="L75" i="87" s="1"/>
  <c r="K99" i="87" l="1"/>
  <c r="J100" i="87"/>
  <c r="G2" i="79" s="1"/>
  <c r="G5" i="79" s="1"/>
  <c r="K76" i="87"/>
  <c r="L76" i="87" s="1"/>
  <c r="K100" i="87" l="1"/>
  <c r="H2" i="79" s="1"/>
  <c r="H5" i="79" s="1"/>
  <c r="L99" i="87"/>
</calcChain>
</file>

<file path=xl/sharedStrings.xml><?xml version="1.0" encoding="utf-8"?>
<sst xmlns="http://schemas.openxmlformats.org/spreadsheetml/2006/main" count="404" uniqueCount="54">
  <si>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</si>
  <si>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</si>
  <si>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</si>
  <si>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</si>
  <si>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</si>
  <si>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</si>
  <si>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</si>
  <si>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</si>
  <si>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</si>
  <si>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</si>
  <si>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</si>
  <si>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>Comp</t>
  </si>
  <si>
    <t>2 BHK</t>
  </si>
  <si>
    <t>Built up area in Sq. Ft.</t>
  </si>
  <si>
    <t>2BHK</t>
  </si>
  <si>
    <t>Flat</t>
  </si>
  <si>
    <t>Wing</t>
  </si>
  <si>
    <t>3BHK</t>
  </si>
  <si>
    <t>3 BHK</t>
  </si>
  <si>
    <t>Bhavesh Patel</t>
  </si>
  <si>
    <t>nrby</t>
  </si>
  <si>
    <t>UCA</t>
  </si>
  <si>
    <t xml:space="preserve"> As per Approved Plan / RERA Carpet Area in 
Sq. Ft.                      
</t>
  </si>
  <si>
    <t xml:space="preserve"> As per Approved Plan Balcony Area in 
Sq. Ft.                      
</t>
  </si>
  <si>
    <t xml:space="preserve"> Total Area in 
Sq. Ft.                      
</t>
  </si>
  <si>
    <t>A</t>
  </si>
  <si>
    <t>B</t>
  </si>
  <si>
    <t>C</t>
  </si>
  <si>
    <t>total 4 flats</t>
  </si>
  <si>
    <t>A Wing</t>
  </si>
  <si>
    <t>1st floor</t>
  </si>
  <si>
    <t>flat No</t>
  </si>
  <si>
    <t>comp</t>
  </si>
  <si>
    <t>Carpet Sq.M</t>
  </si>
  <si>
    <t>Balc. Area Sq.M</t>
  </si>
  <si>
    <t>B Wing</t>
  </si>
  <si>
    <t>total 5 flats</t>
  </si>
  <si>
    <t>C Wing</t>
  </si>
  <si>
    <t>total 8 flats</t>
  </si>
  <si>
    <t>7th &amp; 11th floor</t>
  </si>
  <si>
    <t>Ref</t>
  </si>
  <si>
    <t>ref</t>
  </si>
  <si>
    <t>typical 2,3,4,5,6,8,9,10,11,12,13</t>
  </si>
  <si>
    <t>CA in Sq.Ft</t>
  </si>
  <si>
    <t>Balc. Area Sq.Ft</t>
  </si>
  <si>
    <t>Total Area Sq.Ft</t>
  </si>
  <si>
    <t xml:space="preserve">2 BHK - 50                                      3 BHK - 48                                                                                               </t>
  </si>
  <si>
    <t xml:space="preserve">2 BHK - 13                                      3 BHK - 50                                                                                               </t>
  </si>
  <si>
    <t xml:space="preserve">2 BHK - 38                                      3 BHK - 36                                                                                              </t>
  </si>
  <si>
    <r>
      <t xml:space="preserve">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</si>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</sst>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 * #,##0_ ;_ * \-#,##0_ ;_ * &quot;-&quot;??_ ;_ @_ "/>
    <numFmt numFmtId="165" formatCode="0.0"/>
    <numFmt numFmtId="166" formatCode="0.0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FF0000"/>
      <name val="Arial Narrow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  <font>
      <b/>
      <sz val="11"/>
      <color rgb="FFFFFFFF"/>
      <name val="Open Sans"/>
      <family val="2"/>
    </font>
    <font>
      <sz val="11"/>
      <color rgb="FF333333"/>
      <name val="Arial Narrow"/>
      <family val="2"/>
    </font>
    <font>
      <b/>
      <sz val="11"/>
      <color rgb="FF333333"/>
      <name val="Arial Narrow"/>
      <family val="2"/>
    </font>
    <font>
      <b/>
      <sz val="7"/>
      <name val="Arial Narrow"/>
      <family val="2"/>
    </font>
    <font>
      <sz val="11"/>
      <name val="Calibri"/>
      <family val="2"/>
      <scheme val="minor"/>
    </font>
    <font>
      <sz val="9"/>
      <name val="Arial Narrow"/>
      <family val="2"/>
    </font>
    <font>
      <sz val="10"/>
      <name val="Arial Narrow"/>
      <family val="2"/>
    </font>
    <font>
      <sz val="9"/>
      <color rgb="FF000000"/>
      <name val="Arial Narrow"/>
      <family val="2"/>
    </font>
    <font>
      <b/>
      <sz val="9"/>
      <name val="Arial Narrow"/>
      <family val="2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96">
    <xf numFmtId="0" fontId="0" fillId="0" borderId="0" xfId="0"/>
    <xf numFmtId="0" fontId="2" fillId="0" borderId="0" xfId="0" applyFont="1"/>
    <xf numFmtId="43" fontId="2" fillId="0" borderId="0" xfId="1" applyFont="1"/>
    <xf numFmtId="0" fontId="3" fillId="0" borderId="0" xfId="0" applyFont="1" applyAlignment="1">
      <alignment horizontal="center"/>
    </xf>
    <xf numFmtId="43" fontId="0" fillId="0" borderId="0" xfId="1" applyFont="1"/>
    <xf numFmtId="43" fontId="4" fillId="0" borderId="0" xfId="0" applyNumberFormat="1" applyFont="1"/>
    <xf numFmtId="0" fontId="1" fillId="0" borderId="0" xfId="0" applyFont="1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3" fontId="0" fillId="0" borderId="1" xfId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43" fontId="3" fillId="0" borderId="1" xfId="1" applyFont="1" applyBorder="1"/>
    <xf numFmtId="1" fontId="3" fillId="0" borderId="1" xfId="0" applyNumberFormat="1" applyFont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center"/>
    </xf>
    <xf numFmtId="0" fontId="11" fillId="0" borderId="0" xfId="0" applyFont="1" applyAlignment="1">
      <alignment horizontal="left" vertical="top" wrapText="1"/>
    </xf>
    <xf numFmtId="0" fontId="12" fillId="2" borderId="5" xfId="0" applyFont="1" applyFill="1" applyBorder="1" applyAlignment="1">
      <alignment horizontal="center" vertical="top" wrapText="1"/>
    </xf>
    <xf numFmtId="0" fontId="12" fillId="3" borderId="5" xfId="0" applyFont="1" applyFill="1" applyBorder="1" applyAlignment="1">
      <alignment horizontal="center" vertical="top" wrapText="1"/>
    </xf>
    <xf numFmtId="0" fontId="13" fillId="2" borderId="5" xfId="0" applyFont="1" applyFill="1" applyBorder="1" applyAlignment="1">
      <alignment horizontal="center" vertical="top" wrapText="1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 vertical="top" wrapText="1"/>
    </xf>
    <xf numFmtId="1" fontId="8" fillId="0" borderId="0" xfId="0" applyNumberFormat="1" applyFont="1" applyAlignment="1">
      <alignment horizontal="center"/>
    </xf>
    <xf numFmtId="1" fontId="8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horizontal="center" vertical="center"/>
    </xf>
    <xf numFmtId="2" fontId="8" fillId="5" borderId="1" xfId="0" applyNumberFormat="1" applyFont="1" applyFill="1" applyBorder="1" applyAlignment="1">
      <alignment horizontal="center" vertical="center"/>
    </xf>
    <xf numFmtId="1" fontId="8" fillId="5" borderId="1" xfId="0" applyNumberFormat="1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center" vertical="center"/>
    </xf>
    <xf numFmtId="1" fontId="8" fillId="7" borderId="1" xfId="0" applyNumberFormat="1" applyFont="1" applyFill="1" applyBorder="1" applyAlignment="1">
      <alignment horizontal="center" vertical="center"/>
    </xf>
    <xf numFmtId="2" fontId="8" fillId="7" borderId="1" xfId="0" applyNumberFormat="1" applyFont="1" applyFill="1" applyBorder="1" applyAlignment="1">
      <alignment horizontal="center" vertical="center"/>
    </xf>
    <xf numFmtId="0" fontId="8" fillId="8" borderId="1" xfId="0" applyFont="1" applyFill="1" applyBorder="1" applyAlignment="1">
      <alignment horizontal="center" vertical="center"/>
    </xf>
    <xf numFmtId="0" fontId="9" fillId="8" borderId="1" xfId="0" applyFont="1" applyFill="1" applyBorder="1" applyAlignment="1">
      <alignment horizontal="center" vertical="center"/>
    </xf>
    <xf numFmtId="1" fontId="8" fillId="8" borderId="1" xfId="0" applyNumberFormat="1" applyFont="1" applyFill="1" applyBorder="1" applyAlignment="1">
      <alignment horizontal="center" vertical="center"/>
    </xf>
    <xf numFmtId="0" fontId="8" fillId="8" borderId="1" xfId="0" applyFont="1" applyFill="1" applyBorder="1" applyAlignment="1">
      <alignment horizontal="center"/>
    </xf>
    <xf numFmtId="0" fontId="8" fillId="5" borderId="1" xfId="0" applyFont="1" applyFill="1" applyBorder="1" applyAlignment="1">
      <alignment horizontal="center"/>
    </xf>
    <xf numFmtId="0" fontId="8" fillId="7" borderId="1" xfId="0" applyFont="1" applyFill="1" applyBorder="1" applyAlignment="1">
      <alignment horizontal="center"/>
    </xf>
    <xf numFmtId="165" fontId="8" fillId="5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6" borderId="0" xfId="0" applyFont="1" applyFill="1"/>
    <xf numFmtId="0" fontId="9" fillId="5" borderId="0" xfId="0" applyFont="1" applyFill="1" applyAlignment="1">
      <alignment horizontal="center" vertical="center"/>
    </xf>
    <xf numFmtId="0" fontId="9" fillId="6" borderId="0" xfId="0" applyFont="1" applyFill="1"/>
    <xf numFmtId="0" fontId="10" fillId="0" borderId="0" xfId="0" applyFont="1" applyAlignment="1">
      <alignment horizontal="center" vertical="center"/>
    </xf>
    <xf numFmtId="166" fontId="8" fillId="0" borderId="0" xfId="0" applyNumberFormat="1" applyFont="1" applyAlignment="1">
      <alignment horizontal="center" vertical="center"/>
    </xf>
    <xf numFmtId="2" fontId="8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66" fontId="8" fillId="0" borderId="0" xfId="0" applyNumberFormat="1" applyFont="1" applyAlignment="1">
      <alignment horizontal="center"/>
    </xf>
    <xf numFmtId="0" fontId="14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5" fillId="0" borderId="0" xfId="0" applyFont="1"/>
    <xf numFmtId="0" fontId="16" fillId="0" borderId="1" xfId="0" applyFont="1" applyBorder="1" applyAlignment="1">
      <alignment horizontal="center"/>
    </xf>
    <xf numFmtId="1" fontId="1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1" fontId="18" fillId="0" borderId="1" xfId="0" applyNumberFormat="1" applyFont="1" applyBorder="1" applyAlignment="1">
      <alignment horizontal="center" vertical="center"/>
    </xf>
    <xf numFmtId="43" fontId="0" fillId="0" borderId="0" xfId="0" applyNumberFormat="1"/>
    <xf numFmtId="1" fontId="18" fillId="0" borderId="6" xfId="0" applyNumberFormat="1" applyFont="1" applyBorder="1" applyAlignment="1">
      <alignment horizontal="center" vertical="center"/>
    </xf>
    <xf numFmtId="0" fontId="17" fillId="0" borderId="0" xfId="0" applyFont="1"/>
    <xf numFmtId="0" fontId="5" fillId="0" borderId="0" xfId="0" applyFont="1"/>
    <xf numFmtId="2" fontId="5" fillId="0" borderId="0" xfId="0" applyNumberFormat="1" applyFont="1"/>
    <xf numFmtId="1" fontId="19" fillId="0" borderId="1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 vertical="center"/>
    </xf>
    <xf numFmtId="2" fontId="17" fillId="0" borderId="0" xfId="0" applyNumberFormat="1" applyFont="1"/>
    <xf numFmtId="1" fontId="16" fillId="0" borderId="1" xfId="0" applyNumberFormat="1" applyFont="1" applyBorder="1" applyAlignment="1">
      <alignment horizontal="center" vertical="center"/>
    </xf>
    <xf numFmtId="1" fontId="16" fillId="0" borderId="6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0" fillId="0" borderId="3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1" applyNumberFormat="1" applyFont="1" applyFill="1" applyBorder="1" applyAlignment="1">
      <alignment horizontal="left"/>
    </xf>
    <xf numFmtId="164" fontId="6" fillId="0" borderId="1" xfId="1" applyNumberFormat="1" applyFont="1" applyFill="1" applyBorder="1" applyAlignment="1">
      <alignment horizontal="center"/>
    </xf>
    <xf numFmtId="1" fontId="6" fillId="0" borderId="1" xfId="2" applyNumberFormat="1" applyFont="1" applyBorder="1" applyAlignment="1">
      <alignment horizontal="center" vertical="top" wrapText="1"/>
    </xf>
    <xf numFmtId="164" fontId="7" fillId="0" borderId="1" xfId="1" applyNumberFormat="1" applyFont="1" applyFill="1" applyBorder="1" applyAlignment="1">
      <alignment horizontal="left"/>
    </xf>
    <xf numFmtId="164" fontId="7" fillId="0" borderId="1" xfId="1" applyNumberFormat="1" applyFont="1" applyFill="1" applyBorder="1" applyAlignment="1">
      <alignment horizontal="center"/>
    </xf>
    <xf numFmtId="1" fontId="7" fillId="0" borderId="1" xfId="2" applyNumberFormat="1" applyFont="1" applyBorder="1" applyAlignment="1">
      <alignment horizontal="center" vertical="top" wrapText="1"/>
    </xf>
    <xf numFmtId="0" fontId="0" fillId="0" borderId="0" xfId="0" applyFont="1"/>
    <xf numFmtId="0" fontId="8" fillId="0" borderId="1" xfId="0" applyFont="1" applyBorder="1" applyAlignment="1">
      <alignment horizontal="center" vertical="center"/>
    </xf>
    <xf numFmtId="1" fontId="6" fillId="4" borderId="1" xfId="0" applyNumberFormat="1" applyFont="1" applyFill="1" applyBorder="1" applyAlignment="1">
      <alignment horizontal="center" vertical="center"/>
    </xf>
    <xf numFmtId="164" fontId="6" fillId="0" borderId="1" xfId="0" applyNumberFormat="1" applyFont="1" applyBorder="1" applyAlignment="1">
      <alignment horizontal="left" vertical="center"/>
    </xf>
    <xf numFmtId="164" fontId="6" fillId="0" borderId="1" xfId="0" applyNumberFormat="1" applyFont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left" vertical="center"/>
    </xf>
    <xf numFmtId="164" fontId="6" fillId="4" borderId="1" xfId="0" applyNumberFormat="1" applyFon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3" fillId="0" borderId="1" xfId="1" applyNumberFormat="1" applyFont="1" applyBorder="1"/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142875</xdr:colOff>
      <xdr:row>0</xdr:row>
      <xdr:rowOff>85725</xdr:rowOff>
    </xdr:from>
    <xdr:ext cx="8135485" cy="6154009"/>
    <xdr:pic>
      <xdr:nvPicPr>
        <xdr:cNvPr id="2" name="Picture 1">
          <a:extLst>
            <a:ext uri="{FF2B5EF4-FFF2-40B4-BE49-F238E27FC236}">
              <a16:creationId xmlns:a16="http://schemas.microsoft.com/office/drawing/2014/main" id="{1AEF87E6-25FF-4E7B-94E8-CB90F73264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19675" y="85725"/>
          <a:ext cx="8135485" cy="6154009"/>
        </a:xfrm>
        <a:prstGeom prst="rect">
          <a:avLst/>
        </a:prstGeom>
      </xdr:spPr>
    </xdr:pic>
    <xdr:clientData/>
  </xdr:oneCellAnchor>
  <xdr:oneCellAnchor>
    <xdr:from>
      <xdr:col>8</xdr:col>
      <xdr:colOff>0</xdr:colOff>
      <xdr:row>37</xdr:row>
      <xdr:rowOff>133350</xdr:rowOff>
    </xdr:from>
    <xdr:ext cx="8297433" cy="4744112"/>
    <xdr:pic>
      <xdr:nvPicPr>
        <xdr:cNvPr id="3" name="Picture 2">
          <a:extLst>
            <a:ext uri="{FF2B5EF4-FFF2-40B4-BE49-F238E27FC236}">
              <a16:creationId xmlns:a16="http://schemas.microsoft.com/office/drawing/2014/main" id="{1D4813A5-60F7-451F-8F2E-E9C1910A9A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6800" y="8039100"/>
          <a:ext cx="8297433" cy="4744112"/>
        </a:xfrm>
        <a:prstGeom prst="rect">
          <a:avLst/>
        </a:prstGeom>
      </xdr:spPr>
    </xdr:pic>
    <xdr:clientData/>
  </xdr:oneCellAnchor>
  <xdr:oneCellAnchor>
    <xdr:from>
      <xdr:col>8</xdr:col>
      <xdr:colOff>114300</xdr:colOff>
      <xdr:row>66</xdr:row>
      <xdr:rowOff>47625</xdr:rowOff>
    </xdr:from>
    <xdr:ext cx="8221222" cy="5944430"/>
    <xdr:pic>
      <xdr:nvPicPr>
        <xdr:cNvPr id="4" name="Picture 3">
          <a:extLst>
            <a:ext uri="{FF2B5EF4-FFF2-40B4-BE49-F238E27FC236}">
              <a16:creationId xmlns:a16="http://schemas.microsoft.com/office/drawing/2014/main" id="{E665C13D-19F6-41F0-9F09-EC5B0066B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991100" y="14116050"/>
          <a:ext cx="8221222" cy="594443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0"/>
  <sheetViews>
    <sheetView tabSelected="1" zoomScale="145" zoomScaleNormal="145" workbookViewId="0">
      <selection activeCell="P12" sqref="P12"/>
    </sheetView>
  </sheetViews>
  <sheetFormatPr defaultRowHeight="15" x14ac:dyDescent="0.25"/>
  <cols>
    <col min="1" max="1" width="4" style="66" customWidth="1"/>
    <col min="2" max="2" width="5.140625" style="66" customWidth="1"/>
    <col min="3" max="3" width="4.28515625" style="66" customWidth="1"/>
    <col min="4" max="4" width="6" style="67" customWidth="1"/>
    <col min="5" max="5" width="7.140625" style="68" customWidth="1"/>
    <col min="6" max="6" width="6.5703125" style="68" customWidth="1"/>
    <col min="7" max="7" width="6.140625" style="71" customWidth="1"/>
    <col min="8" max="8" width="6" style="59" customWidth="1"/>
    <col min="9" max="9" width="6.7109375" style="87" customWidth="1"/>
    <col min="10" max="10" width="11.42578125" style="87" customWidth="1"/>
    <col min="11" max="11" width="10.85546875" style="87" customWidth="1"/>
    <col min="12" max="12" width="6.42578125" style="87" customWidth="1"/>
    <col min="13" max="13" width="11.42578125" style="87" customWidth="1"/>
    <col min="15" max="15" width="10.42578125" bestFit="1" customWidth="1"/>
    <col min="17" max="17" width="11.7109375" bestFit="1" customWidth="1"/>
  </cols>
  <sheetData>
    <row r="1" spans="1:17" s="59" customFormat="1" ht="54" customHeight="1" x14ac:dyDescent="0.25">
      <c r="A1" s="55" t="s">
        <v>1</v>
      </c>
      <c r="B1" s="56" t="s">
        <v>0</v>
      </c>
      <c r="C1" s="56" t="s">
        <v>2</v>
      </c>
      <c r="D1" s="56" t="s">
        <v>11</v>
      </c>
      <c r="E1" s="56" t="s">
        <v>22</v>
      </c>
      <c r="F1" s="56" t="s">
        <v>23</v>
      </c>
      <c r="G1" s="56" t="s">
        <v>24</v>
      </c>
      <c r="H1" s="57" t="s">
        <v>13</v>
      </c>
      <c r="I1" s="77" t="s">
        <v>49</v>
      </c>
      <c r="J1" s="78" t="s">
        <v>50</v>
      </c>
      <c r="K1" s="79" t="s">
        <v>51</v>
      </c>
      <c r="L1" s="79" t="s">
        <v>52</v>
      </c>
      <c r="M1" s="79" t="s">
        <v>53</v>
      </c>
    </row>
    <row r="2" spans="1:17" x14ac:dyDescent="0.25">
      <c r="A2" s="60">
        <v>1</v>
      </c>
      <c r="B2" s="61">
        <v>102</v>
      </c>
      <c r="C2" s="61">
        <v>1</v>
      </c>
      <c r="D2" s="62" t="s">
        <v>18</v>
      </c>
      <c r="E2" s="63">
        <v>829</v>
      </c>
      <c r="F2" s="63">
        <v>66</v>
      </c>
      <c r="G2" s="61">
        <f>E2+F2</f>
        <v>895</v>
      </c>
      <c r="H2" s="61">
        <f t="shared" ref="H2:H99" si="0">G2*1.1</f>
        <v>984.50000000000011</v>
      </c>
      <c r="I2" s="80">
        <v>14500</v>
      </c>
      <c r="J2" s="81">
        <f t="shared" ref="J2:J99" si="1">G2*I2</f>
        <v>12977500</v>
      </c>
      <c r="K2" s="82">
        <f t="shared" ref="K2:K99" si="2">ROUND(J2*1.08,0)</f>
        <v>14015700</v>
      </c>
      <c r="L2" s="83">
        <f t="shared" ref="L2:L99" si="3">MROUND((K2*0.025/12),500)</f>
        <v>29000</v>
      </c>
      <c r="M2" s="82">
        <f t="shared" ref="M2:M99" si="4">H2*2600</f>
        <v>2559700.0000000005</v>
      </c>
      <c r="O2" s="64"/>
    </row>
    <row r="3" spans="1:17" x14ac:dyDescent="0.25">
      <c r="A3" s="60">
        <v>2</v>
      </c>
      <c r="B3" s="61">
        <v>103</v>
      </c>
      <c r="C3" s="61">
        <v>1</v>
      </c>
      <c r="D3" s="62" t="s">
        <v>12</v>
      </c>
      <c r="E3" s="65">
        <v>652</v>
      </c>
      <c r="F3" s="65">
        <v>74</v>
      </c>
      <c r="G3" s="61">
        <f t="shared" ref="G3:G66" si="5">E3+F3</f>
        <v>726</v>
      </c>
      <c r="H3" s="61">
        <f t="shared" si="0"/>
        <v>798.6</v>
      </c>
      <c r="I3" s="80">
        <v>14500</v>
      </c>
      <c r="J3" s="81">
        <f t="shared" si="1"/>
        <v>10527000</v>
      </c>
      <c r="K3" s="82">
        <f t="shared" si="2"/>
        <v>11369160</v>
      </c>
      <c r="L3" s="83">
        <f t="shared" si="3"/>
        <v>23500</v>
      </c>
      <c r="M3" s="82">
        <f t="shared" si="4"/>
        <v>2076360</v>
      </c>
      <c r="O3" s="64"/>
    </row>
    <row r="4" spans="1:17" x14ac:dyDescent="0.25">
      <c r="A4" s="60">
        <v>3</v>
      </c>
      <c r="B4" s="61">
        <v>104</v>
      </c>
      <c r="C4" s="61">
        <v>1</v>
      </c>
      <c r="D4" s="62" t="s">
        <v>12</v>
      </c>
      <c r="E4" s="65">
        <v>652</v>
      </c>
      <c r="F4" s="65">
        <v>74</v>
      </c>
      <c r="G4" s="61">
        <f t="shared" si="5"/>
        <v>726</v>
      </c>
      <c r="H4" s="61">
        <f t="shared" si="0"/>
        <v>798.6</v>
      </c>
      <c r="I4" s="80">
        <v>14500</v>
      </c>
      <c r="J4" s="81">
        <f t="shared" si="1"/>
        <v>10527000</v>
      </c>
      <c r="K4" s="82">
        <f t="shared" si="2"/>
        <v>11369160</v>
      </c>
      <c r="L4" s="83">
        <f t="shared" si="3"/>
        <v>23500</v>
      </c>
      <c r="M4" s="82">
        <f t="shared" si="4"/>
        <v>2076360</v>
      </c>
      <c r="O4" s="64"/>
    </row>
    <row r="5" spans="1:17" x14ac:dyDescent="0.25">
      <c r="A5" s="60">
        <v>4</v>
      </c>
      <c r="B5" s="61">
        <v>105</v>
      </c>
      <c r="C5" s="61">
        <v>1</v>
      </c>
      <c r="D5" s="62" t="s">
        <v>18</v>
      </c>
      <c r="E5" s="65">
        <v>901</v>
      </c>
      <c r="F5" s="65">
        <v>66</v>
      </c>
      <c r="G5" s="61">
        <f t="shared" si="5"/>
        <v>967</v>
      </c>
      <c r="H5" s="61">
        <f t="shared" si="0"/>
        <v>1063.7</v>
      </c>
      <c r="I5" s="80">
        <v>14500</v>
      </c>
      <c r="J5" s="81">
        <f t="shared" si="1"/>
        <v>14021500</v>
      </c>
      <c r="K5" s="82">
        <f t="shared" si="2"/>
        <v>15143220</v>
      </c>
      <c r="L5" s="83">
        <f t="shared" si="3"/>
        <v>31500</v>
      </c>
      <c r="M5" s="82">
        <f t="shared" si="4"/>
        <v>2765620</v>
      </c>
      <c r="O5" s="64"/>
    </row>
    <row r="6" spans="1:17" x14ac:dyDescent="0.25">
      <c r="A6" s="60">
        <v>5</v>
      </c>
      <c r="B6" s="61">
        <v>201</v>
      </c>
      <c r="C6" s="61">
        <v>2</v>
      </c>
      <c r="D6" s="62" t="s">
        <v>18</v>
      </c>
      <c r="E6" s="63">
        <v>810</v>
      </c>
      <c r="F6" s="63">
        <v>66</v>
      </c>
      <c r="G6" s="61">
        <f t="shared" si="5"/>
        <v>876</v>
      </c>
      <c r="H6" s="61">
        <f t="shared" si="0"/>
        <v>963.6</v>
      </c>
      <c r="I6" s="80">
        <f>I5+40</f>
        <v>14540</v>
      </c>
      <c r="J6" s="81">
        <f t="shared" si="1"/>
        <v>12737040</v>
      </c>
      <c r="K6" s="82">
        <f t="shared" si="2"/>
        <v>13756003</v>
      </c>
      <c r="L6" s="83">
        <f t="shared" si="3"/>
        <v>28500</v>
      </c>
      <c r="M6" s="82">
        <f t="shared" si="4"/>
        <v>2505360</v>
      </c>
      <c r="O6" s="64"/>
    </row>
    <row r="7" spans="1:17" x14ac:dyDescent="0.25">
      <c r="A7" s="60">
        <v>6</v>
      </c>
      <c r="B7" s="61">
        <v>202</v>
      </c>
      <c r="C7" s="61">
        <v>2</v>
      </c>
      <c r="D7" s="62" t="s">
        <v>18</v>
      </c>
      <c r="E7" s="65">
        <v>829</v>
      </c>
      <c r="F7" s="65">
        <v>66</v>
      </c>
      <c r="G7" s="61">
        <f t="shared" si="5"/>
        <v>895</v>
      </c>
      <c r="H7" s="61">
        <f t="shared" si="0"/>
        <v>984.50000000000011</v>
      </c>
      <c r="I7" s="80">
        <f>I6</f>
        <v>14540</v>
      </c>
      <c r="J7" s="81">
        <f t="shared" si="1"/>
        <v>13013300</v>
      </c>
      <c r="K7" s="82">
        <f t="shared" si="2"/>
        <v>14054364</v>
      </c>
      <c r="L7" s="83">
        <f t="shared" si="3"/>
        <v>29500</v>
      </c>
      <c r="M7" s="82">
        <f t="shared" si="4"/>
        <v>2559700.0000000005</v>
      </c>
    </row>
    <row r="8" spans="1:17" x14ac:dyDescent="0.25">
      <c r="A8" s="60">
        <v>7</v>
      </c>
      <c r="B8" s="61">
        <v>203</v>
      </c>
      <c r="C8" s="61">
        <v>2</v>
      </c>
      <c r="D8" s="62" t="s">
        <v>12</v>
      </c>
      <c r="E8" s="65">
        <v>652</v>
      </c>
      <c r="F8" s="65">
        <v>74</v>
      </c>
      <c r="G8" s="61">
        <f t="shared" si="5"/>
        <v>726</v>
      </c>
      <c r="H8" s="61">
        <f t="shared" si="0"/>
        <v>798.6</v>
      </c>
      <c r="I8" s="80">
        <f>I7</f>
        <v>14540</v>
      </c>
      <c r="J8" s="81">
        <f t="shared" si="1"/>
        <v>10556040</v>
      </c>
      <c r="K8" s="82">
        <f t="shared" si="2"/>
        <v>11400523</v>
      </c>
      <c r="L8" s="83">
        <f t="shared" si="3"/>
        <v>24000</v>
      </c>
      <c r="M8" s="82">
        <f t="shared" si="4"/>
        <v>2076360</v>
      </c>
      <c r="Q8">
        <v>9428617913</v>
      </c>
    </row>
    <row r="9" spans="1:17" x14ac:dyDescent="0.25">
      <c r="A9" s="60">
        <v>8</v>
      </c>
      <c r="B9" s="61">
        <v>204</v>
      </c>
      <c r="C9" s="61">
        <v>2</v>
      </c>
      <c r="D9" s="62" t="s">
        <v>12</v>
      </c>
      <c r="E9" s="65">
        <v>652</v>
      </c>
      <c r="F9" s="65">
        <v>74</v>
      </c>
      <c r="G9" s="61">
        <f t="shared" si="5"/>
        <v>726</v>
      </c>
      <c r="H9" s="61">
        <f t="shared" si="0"/>
        <v>798.6</v>
      </c>
      <c r="I9" s="80">
        <f>I8</f>
        <v>14540</v>
      </c>
      <c r="J9" s="81">
        <f t="shared" si="1"/>
        <v>10556040</v>
      </c>
      <c r="K9" s="82">
        <f t="shared" si="2"/>
        <v>11400523</v>
      </c>
      <c r="L9" s="83">
        <f t="shared" si="3"/>
        <v>24000</v>
      </c>
      <c r="M9" s="82">
        <f t="shared" si="4"/>
        <v>2076360</v>
      </c>
      <c r="Q9" t="s">
        <v>19</v>
      </c>
    </row>
    <row r="10" spans="1:17" x14ac:dyDescent="0.25">
      <c r="A10" s="60">
        <v>9</v>
      </c>
      <c r="B10" s="61">
        <v>205</v>
      </c>
      <c r="C10" s="61">
        <v>2</v>
      </c>
      <c r="D10" s="62" t="s">
        <v>18</v>
      </c>
      <c r="E10" s="65">
        <v>901</v>
      </c>
      <c r="F10" s="65">
        <v>66</v>
      </c>
      <c r="G10" s="61">
        <f t="shared" si="5"/>
        <v>967</v>
      </c>
      <c r="H10" s="61">
        <f t="shared" si="0"/>
        <v>1063.7</v>
      </c>
      <c r="I10" s="80">
        <f>I9</f>
        <v>14540</v>
      </c>
      <c r="J10" s="81">
        <f t="shared" si="1"/>
        <v>14060180</v>
      </c>
      <c r="K10" s="82">
        <f t="shared" si="2"/>
        <v>15184994</v>
      </c>
      <c r="L10" s="83">
        <f t="shared" si="3"/>
        <v>31500</v>
      </c>
      <c r="M10" s="82">
        <f t="shared" si="4"/>
        <v>2765620</v>
      </c>
    </row>
    <row r="11" spans="1:17" x14ac:dyDescent="0.25">
      <c r="A11" s="60">
        <v>10</v>
      </c>
      <c r="B11" s="61">
        <v>206</v>
      </c>
      <c r="C11" s="61">
        <v>2</v>
      </c>
      <c r="D11" s="62" t="s">
        <v>18</v>
      </c>
      <c r="E11" s="65">
        <v>812</v>
      </c>
      <c r="F11" s="65">
        <v>66</v>
      </c>
      <c r="G11" s="61">
        <f t="shared" si="5"/>
        <v>878</v>
      </c>
      <c r="H11" s="61">
        <f t="shared" si="0"/>
        <v>965.80000000000007</v>
      </c>
      <c r="I11" s="80">
        <f>I10</f>
        <v>14540</v>
      </c>
      <c r="J11" s="81">
        <f t="shared" si="1"/>
        <v>12766120</v>
      </c>
      <c r="K11" s="82">
        <f t="shared" si="2"/>
        <v>13787410</v>
      </c>
      <c r="L11" s="83">
        <f t="shared" si="3"/>
        <v>28500</v>
      </c>
      <c r="M11" s="82">
        <f t="shared" si="4"/>
        <v>2511080</v>
      </c>
    </row>
    <row r="12" spans="1:17" x14ac:dyDescent="0.25">
      <c r="A12" s="60">
        <v>11</v>
      </c>
      <c r="B12" s="61">
        <v>207</v>
      </c>
      <c r="C12" s="61">
        <v>2</v>
      </c>
      <c r="D12" s="62" t="s">
        <v>12</v>
      </c>
      <c r="E12" s="65">
        <v>635</v>
      </c>
      <c r="F12" s="65">
        <v>74</v>
      </c>
      <c r="G12" s="61">
        <f t="shared" si="5"/>
        <v>709</v>
      </c>
      <c r="H12" s="61">
        <f t="shared" si="0"/>
        <v>779.90000000000009</v>
      </c>
      <c r="I12" s="80">
        <f>I11</f>
        <v>14540</v>
      </c>
      <c r="J12" s="81">
        <f t="shared" si="1"/>
        <v>10308860</v>
      </c>
      <c r="K12" s="82">
        <f t="shared" si="2"/>
        <v>11133569</v>
      </c>
      <c r="L12" s="83">
        <f t="shared" si="3"/>
        <v>23000</v>
      </c>
      <c r="M12" s="82">
        <f t="shared" si="4"/>
        <v>2027740.0000000002</v>
      </c>
    </row>
    <row r="13" spans="1:17" x14ac:dyDescent="0.25">
      <c r="A13" s="60">
        <v>12</v>
      </c>
      <c r="B13" s="61">
        <v>208</v>
      </c>
      <c r="C13" s="61">
        <v>2</v>
      </c>
      <c r="D13" s="62" t="s">
        <v>12</v>
      </c>
      <c r="E13" s="65">
        <v>635</v>
      </c>
      <c r="F13" s="65">
        <v>74</v>
      </c>
      <c r="G13" s="61">
        <f t="shared" si="5"/>
        <v>709</v>
      </c>
      <c r="H13" s="61">
        <f t="shared" si="0"/>
        <v>779.90000000000009</v>
      </c>
      <c r="I13" s="80">
        <f>I12</f>
        <v>14540</v>
      </c>
      <c r="J13" s="81">
        <f t="shared" si="1"/>
        <v>10308860</v>
      </c>
      <c r="K13" s="82">
        <f t="shared" si="2"/>
        <v>11133569</v>
      </c>
      <c r="L13" s="83">
        <f t="shared" si="3"/>
        <v>23000</v>
      </c>
      <c r="M13" s="82">
        <f t="shared" si="4"/>
        <v>2027740.0000000002</v>
      </c>
    </row>
    <row r="14" spans="1:17" x14ac:dyDescent="0.25">
      <c r="A14" s="60">
        <v>13</v>
      </c>
      <c r="B14" s="61">
        <v>301</v>
      </c>
      <c r="C14" s="61">
        <v>3</v>
      </c>
      <c r="D14" s="62" t="s">
        <v>18</v>
      </c>
      <c r="E14" s="63">
        <v>810</v>
      </c>
      <c r="F14" s="63">
        <v>66</v>
      </c>
      <c r="G14" s="61">
        <f t="shared" si="5"/>
        <v>876</v>
      </c>
      <c r="H14" s="61">
        <f t="shared" si="0"/>
        <v>963.6</v>
      </c>
      <c r="I14" s="80">
        <f>I13+40</f>
        <v>14580</v>
      </c>
      <c r="J14" s="81">
        <f t="shared" si="1"/>
        <v>12772080</v>
      </c>
      <c r="K14" s="82">
        <f t="shared" si="2"/>
        <v>13793846</v>
      </c>
      <c r="L14" s="83">
        <f t="shared" si="3"/>
        <v>28500</v>
      </c>
      <c r="M14" s="82">
        <f t="shared" si="4"/>
        <v>2505360</v>
      </c>
    </row>
    <row r="15" spans="1:17" x14ac:dyDescent="0.25">
      <c r="A15" s="60">
        <v>14</v>
      </c>
      <c r="B15" s="61">
        <v>302</v>
      </c>
      <c r="C15" s="61">
        <v>3</v>
      </c>
      <c r="D15" s="62" t="s">
        <v>18</v>
      </c>
      <c r="E15" s="65">
        <v>829</v>
      </c>
      <c r="F15" s="65">
        <v>66</v>
      </c>
      <c r="G15" s="61">
        <f t="shared" si="5"/>
        <v>895</v>
      </c>
      <c r="H15" s="61">
        <f t="shared" si="0"/>
        <v>984.50000000000011</v>
      </c>
      <c r="I15" s="80">
        <f>I14</f>
        <v>14580</v>
      </c>
      <c r="J15" s="81">
        <f t="shared" si="1"/>
        <v>13049100</v>
      </c>
      <c r="K15" s="82">
        <f t="shared" si="2"/>
        <v>14093028</v>
      </c>
      <c r="L15" s="83">
        <f t="shared" si="3"/>
        <v>29500</v>
      </c>
      <c r="M15" s="82">
        <f t="shared" si="4"/>
        <v>2559700.0000000005</v>
      </c>
    </row>
    <row r="16" spans="1:17" x14ac:dyDescent="0.25">
      <c r="A16" s="60">
        <v>15</v>
      </c>
      <c r="B16" s="61">
        <v>303</v>
      </c>
      <c r="C16" s="61">
        <v>3</v>
      </c>
      <c r="D16" s="62" t="s">
        <v>12</v>
      </c>
      <c r="E16" s="65">
        <v>652</v>
      </c>
      <c r="F16" s="65">
        <v>74</v>
      </c>
      <c r="G16" s="61">
        <f t="shared" si="5"/>
        <v>726</v>
      </c>
      <c r="H16" s="61">
        <f t="shared" si="0"/>
        <v>798.6</v>
      </c>
      <c r="I16" s="80">
        <f>I15</f>
        <v>14580</v>
      </c>
      <c r="J16" s="81">
        <f t="shared" si="1"/>
        <v>10585080</v>
      </c>
      <c r="K16" s="82">
        <f t="shared" si="2"/>
        <v>11431886</v>
      </c>
      <c r="L16" s="83">
        <f t="shared" si="3"/>
        <v>24000</v>
      </c>
      <c r="M16" s="82">
        <f t="shared" si="4"/>
        <v>2076360</v>
      </c>
    </row>
    <row r="17" spans="1:15" x14ac:dyDescent="0.25">
      <c r="A17" s="60">
        <v>16</v>
      </c>
      <c r="B17" s="61">
        <v>304</v>
      </c>
      <c r="C17" s="61">
        <v>3</v>
      </c>
      <c r="D17" s="62" t="s">
        <v>12</v>
      </c>
      <c r="E17" s="65">
        <v>652</v>
      </c>
      <c r="F17" s="65">
        <v>74</v>
      </c>
      <c r="G17" s="61">
        <f t="shared" si="5"/>
        <v>726</v>
      </c>
      <c r="H17" s="61">
        <f t="shared" si="0"/>
        <v>798.6</v>
      </c>
      <c r="I17" s="80">
        <f>I16</f>
        <v>14580</v>
      </c>
      <c r="J17" s="81">
        <f t="shared" si="1"/>
        <v>10585080</v>
      </c>
      <c r="K17" s="82">
        <f t="shared" si="2"/>
        <v>11431886</v>
      </c>
      <c r="L17" s="83">
        <f t="shared" si="3"/>
        <v>24000</v>
      </c>
      <c r="M17" s="82">
        <f t="shared" si="4"/>
        <v>2076360</v>
      </c>
    </row>
    <row r="18" spans="1:15" x14ac:dyDescent="0.25">
      <c r="A18" s="60">
        <v>17</v>
      </c>
      <c r="B18" s="61">
        <v>305</v>
      </c>
      <c r="C18" s="61">
        <v>3</v>
      </c>
      <c r="D18" s="62" t="s">
        <v>18</v>
      </c>
      <c r="E18" s="65">
        <v>901</v>
      </c>
      <c r="F18" s="65">
        <v>66</v>
      </c>
      <c r="G18" s="61">
        <f t="shared" si="5"/>
        <v>967</v>
      </c>
      <c r="H18" s="61">
        <f t="shared" si="0"/>
        <v>1063.7</v>
      </c>
      <c r="I18" s="80">
        <f>I17</f>
        <v>14580</v>
      </c>
      <c r="J18" s="81">
        <f t="shared" si="1"/>
        <v>14098860</v>
      </c>
      <c r="K18" s="82">
        <f t="shared" si="2"/>
        <v>15226769</v>
      </c>
      <c r="L18" s="83">
        <f t="shared" si="3"/>
        <v>31500</v>
      </c>
      <c r="M18" s="82">
        <f t="shared" si="4"/>
        <v>2765620</v>
      </c>
    </row>
    <row r="19" spans="1:15" x14ac:dyDescent="0.25">
      <c r="A19" s="60">
        <v>18</v>
      </c>
      <c r="B19" s="61">
        <v>306</v>
      </c>
      <c r="C19" s="61">
        <v>3</v>
      </c>
      <c r="D19" s="62" t="s">
        <v>18</v>
      </c>
      <c r="E19" s="65">
        <v>812</v>
      </c>
      <c r="F19" s="65">
        <v>66</v>
      </c>
      <c r="G19" s="61">
        <f t="shared" si="5"/>
        <v>878</v>
      </c>
      <c r="H19" s="61">
        <f t="shared" si="0"/>
        <v>965.80000000000007</v>
      </c>
      <c r="I19" s="80">
        <f>I18</f>
        <v>14580</v>
      </c>
      <c r="J19" s="81">
        <f t="shared" si="1"/>
        <v>12801240</v>
      </c>
      <c r="K19" s="82">
        <f t="shared" si="2"/>
        <v>13825339</v>
      </c>
      <c r="L19" s="83">
        <f t="shared" si="3"/>
        <v>29000</v>
      </c>
      <c r="M19" s="82">
        <f t="shared" si="4"/>
        <v>2511080</v>
      </c>
    </row>
    <row r="20" spans="1:15" x14ac:dyDescent="0.25">
      <c r="A20" s="60">
        <v>19</v>
      </c>
      <c r="B20" s="61">
        <v>307</v>
      </c>
      <c r="C20" s="61">
        <v>3</v>
      </c>
      <c r="D20" s="62" t="s">
        <v>12</v>
      </c>
      <c r="E20" s="65">
        <v>635</v>
      </c>
      <c r="F20" s="65">
        <v>74</v>
      </c>
      <c r="G20" s="61">
        <f t="shared" si="5"/>
        <v>709</v>
      </c>
      <c r="H20" s="61">
        <f t="shared" si="0"/>
        <v>779.90000000000009</v>
      </c>
      <c r="I20" s="80">
        <f>I19</f>
        <v>14580</v>
      </c>
      <c r="J20" s="81">
        <f t="shared" si="1"/>
        <v>10337220</v>
      </c>
      <c r="K20" s="82">
        <f t="shared" si="2"/>
        <v>11164198</v>
      </c>
      <c r="L20" s="83">
        <f t="shared" si="3"/>
        <v>23500</v>
      </c>
      <c r="M20" s="82">
        <f t="shared" si="4"/>
        <v>2027740.0000000002</v>
      </c>
    </row>
    <row r="21" spans="1:15" x14ac:dyDescent="0.25">
      <c r="A21" s="60">
        <v>20</v>
      </c>
      <c r="B21" s="61">
        <v>308</v>
      </c>
      <c r="C21" s="61">
        <v>3</v>
      </c>
      <c r="D21" s="62" t="s">
        <v>12</v>
      </c>
      <c r="E21" s="65">
        <v>635</v>
      </c>
      <c r="F21" s="65">
        <v>74</v>
      </c>
      <c r="G21" s="61">
        <f t="shared" si="5"/>
        <v>709</v>
      </c>
      <c r="H21" s="61">
        <f t="shared" si="0"/>
        <v>779.90000000000009</v>
      </c>
      <c r="I21" s="80">
        <f>I20</f>
        <v>14580</v>
      </c>
      <c r="J21" s="81">
        <f t="shared" si="1"/>
        <v>10337220</v>
      </c>
      <c r="K21" s="82">
        <f t="shared" si="2"/>
        <v>11164198</v>
      </c>
      <c r="L21" s="83">
        <f t="shared" si="3"/>
        <v>23500</v>
      </c>
      <c r="M21" s="82">
        <f t="shared" si="4"/>
        <v>2027740.0000000002</v>
      </c>
    </row>
    <row r="22" spans="1:15" x14ac:dyDescent="0.25">
      <c r="A22" s="60">
        <v>21</v>
      </c>
      <c r="B22" s="61">
        <v>401</v>
      </c>
      <c r="C22" s="61">
        <v>4</v>
      </c>
      <c r="D22" s="62" t="s">
        <v>18</v>
      </c>
      <c r="E22" s="63">
        <v>810</v>
      </c>
      <c r="F22" s="63">
        <v>66</v>
      </c>
      <c r="G22" s="61">
        <f t="shared" si="5"/>
        <v>876</v>
      </c>
      <c r="H22" s="61">
        <f t="shared" si="0"/>
        <v>963.6</v>
      </c>
      <c r="I22" s="80">
        <f>I21+40</f>
        <v>14620</v>
      </c>
      <c r="J22" s="81">
        <f t="shared" si="1"/>
        <v>12807120</v>
      </c>
      <c r="K22" s="82">
        <f t="shared" si="2"/>
        <v>13831690</v>
      </c>
      <c r="L22" s="83">
        <f t="shared" si="3"/>
        <v>29000</v>
      </c>
      <c r="M22" s="82">
        <f t="shared" si="4"/>
        <v>2505360</v>
      </c>
    </row>
    <row r="23" spans="1:15" x14ac:dyDescent="0.25">
      <c r="A23" s="60">
        <v>22</v>
      </c>
      <c r="B23" s="61">
        <v>402</v>
      </c>
      <c r="C23" s="61">
        <v>4</v>
      </c>
      <c r="D23" s="62" t="s">
        <v>18</v>
      </c>
      <c r="E23" s="65">
        <v>829</v>
      </c>
      <c r="F23" s="65">
        <v>66</v>
      </c>
      <c r="G23" s="61">
        <f t="shared" si="5"/>
        <v>895</v>
      </c>
      <c r="H23" s="61">
        <f t="shared" si="0"/>
        <v>984.50000000000011</v>
      </c>
      <c r="I23" s="80">
        <f>I22</f>
        <v>14620</v>
      </c>
      <c r="J23" s="81">
        <f t="shared" si="1"/>
        <v>13084900</v>
      </c>
      <c r="K23" s="82">
        <f t="shared" si="2"/>
        <v>14131692</v>
      </c>
      <c r="L23" s="83">
        <f t="shared" si="3"/>
        <v>29500</v>
      </c>
      <c r="M23" s="82">
        <f t="shared" si="4"/>
        <v>2559700.0000000005</v>
      </c>
      <c r="O23" s="64">
        <f>J23/H23</f>
        <v>13290.90909090909</v>
      </c>
    </row>
    <row r="24" spans="1:15" x14ac:dyDescent="0.25">
      <c r="A24" s="60">
        <v>23</v>
      </c>
      <c r="B24" s="61">
        <v>403</v>
      </c>
      <c r="C24" s="61">
        <v>4</v>
      </c>
      <c r="D24" s="62" t="s">
        <v>12</v>
      </c>
      <c r="E24" s="65">
        <v>652</v>
      </c>
      <c r="F24" s="65">
        <v>74</v>
      </c>
      <c r="G24" s="61">
        <f t="shared" si="5"/>
        <v>726</v>
      </c>
      <c r="H24" s="61">
        <f t="shared" si="0"/>
        <v>798.6</v>
      </c>
      <c r="I24" s="80">
        <f>I23</f>
        <v>14620</v>
      </c>
      <c r="J24" s="81">
        <f t="shared" si="1"/>
        <v>10614120</v>
      </c>
      <c r="K24" s="82">
        <f t="shared" si="2"/>
        <v>11463250</v>
      </c>
      <c r="L24" s="83">
        <f t="shared" si="3"/>
        <v>24000</v>
      </c>
      <c r="M24" s="82">
        <f t="shared" si="4"/>
        <v>2076360</v>
      </c>
    </row>
    <row r="25" spans="1:15" x14ac:dyDescent="0.25">
      <c r="A25" s="60">
        <v>24</v>
      </c>
      <c r="B25" s="61">
        <v>404</v>
      </c>
      <c r="C25" s="61">
        <v>4</v>
      </c>
      <c r="D25" s="62" t="s">
        <v>12</v>
      </c>
      <c r="E25" s="65">
        <v>652</v>
      </c>
      <c r="F25" s="65">
        <v>74</v>
      </c>
      <c r="G25" s="61">
        <f t="shared" si="5"/>
        <v>726</v>
      </c>
      <c r="H25" s="61">
        <f t="shared" si="0"/>
        <v>798.6</v>
      </c>
      <c r="I25" s="80">
        <f>I24</f>
        <v>14620</v>
      </c>
      <c r="J25" s="81">
        <f t="shared" si="1"/>
        <v>10614120</v>
      </c>
      <c r="K25" s="82">
        <f t="shared" si="2"/>
        <v>11463250</v>
      </c>
      <c r="L25" s="83">
        <f t="shared" si="3"/>
        <v>24000</v>
      </c>
      <c r="M25" s="82">
        <f t="shared" si="4"/>
        <v>2076360</v>
      </c>
    </row>
    <row r="26" spans="1:15" x14ac:dyDescent="0.25">
      <c r="A26" s="60">
        <v>25</v>
      </c>
      <c r="B26" s="61">
        <v>405</v>
      </c>
      <c r="C26" s="61">
        <v>4</v>
      </c>
      <c r="D26" s="62" t="s">
        <v>18</v>
      </c>
      <c r="E26" s="65">
        <v>901</v>
      </c>
      <c r="F26" s="65">
        <v>66</v>
      </c>
      <c r="G26" s="61">
        <f t="shared" si="5"/>
        <v>967</v>
      </c>
      <c r="H26" s="61">
        <f t="shared" si="0"/>
        <v>1063.7</v>
      </c>
      <c r="I26" s="80">
        <f>I25</f>
        <v>14620</v>
      </c>
      <c r="J26" s="81">
        <f t="shared" si="1"/>
        <v>14137540</v>
      </c>
      <c r="K26" s="82">
        <f t="shared" si="2"/>
        <v>15268543</v>
      </c>
      <c r="L26" s="83">
        <f t="shared" si="3"/>
        <v>32000</v>
      </c>
      <c r="M26" s="82">
        <f t="shared" si="4"/>
        <v>2765620</v>
      </c>
    </row>
    <row r="27" spans="1:15" x14ac:dyDescent="0.25">
      <c r="A27" s="60">
        <v>26</v>
      </c>
      <c r="B27" s="61">
        <v>406</v>
      </c>
      <c r="C27" s="61">
        <v>4</v>
      </c>
      <c r="D27" s="62" t="s">
        <v>18</v>
      </c>
      <c r="E27" s="65">
        <v>812</v>
      </c>
      <c r="F27" s="65">
        <v>66</v>
      </c>
      <c r="G27" s="61">
        <f t="shared" si="5"/>
        <v>878</v>
      </c>
      <c r="H27" s="61">
        <f t="shared" si="0"/>
        <v>965.80000000000007</v>
      </c>
      <c r="I27" s="80">
        <f>I26</f>
        <v>14620</v>
      </c>
      <c r="J27" s="81">
        <f t="shared" si="1"/>
        <v>12836360</v>
      </c>
      <c r="K27" s="82">
        <f t="shared" si="2"/>
        <v>13863269</v>
      </c>
      <c r="L27" s="83">
        <f t="shared" si="3"/>
        <v>29000</v>
      </c>
      <c r="M27" s="82">
        <f t="shared" si="4"/>
        <v>2511080</v>
      </c>
    </row>
    <row r="28" spans="1:15" x14ac:dyDescent="0.25">
      <c r="A28" s="60">
        <v>27</v>
      </c>
      <c r="B28" s="61">
        <v>407</v>
      </c>
      <c r="C28" s="61">
        <v>4</v>
      </c>
      <c r="D28" s="62" t="s">
        <v>12</v>
      </c>
      <c r="E28" s="65">
        <v>635</v>
      </c>
      <c r="F28" s="65">
        <v>74</v>
      </c>
      <c r="G28" s="61">
        <f t="shared" si="5"/>
        <v>709</v>
      </c>
      <c r="H28" s="61">
        <f t="shared" si="0"/>
        <v>779.90000000000009</v>
      </c>
      <c r="I28" s="80">
        <f>I27</f>
        <v>14620</v>
      </c>
      <c r="J28" s="81">
        <f t="shared" si="1"/>
        <v>10365580</v>
      </c>
      <c r="K28" s="82">
        <f t="shared" si="2"/>
        <v>11194826</v>
      </c>
      <c r="L28" s="83">
        <f t="shared" si="3"/>
        <v>23500</v>
      </c>
      <c r="M28" s="82">
        <f t="shared" si="4"/>
        <v>2027740.0000000002</v>
      </c>
    </row>
    <row r="29" spans="1:15" x14ac:dyDescent="0.25">
      <c r="A29" s="60">
        <v>28</v>
      </c>
      <c r="B29" s="61">
        <v>408</v>
      </c>
      <c r="C29" s="61">
        <v>4</v>
      </c>
      <c r="D29" s="62" t="s">
        <v>12</v>
      </c>
      <c r="E29" s="65">
        <v>635</v>
      </c>
      <c r="F29" s="65">
        <v>74</v>
      </c>
      <c r="G29" s="61">
        <f t="shared" si="5"/>
        <v>709</v>
      </c>
      <c r="H29" s="61">
        <f t="shared" si="0"/>
        <v>779.90000000000009</v>
      </c>
      <c r="I29" s="80">
        <f>I28</f>
        <v>14620</v>
      </c>
      <c r="J29" s="81">
        <f t="shared" si="1"/>
        <v>10365580</v>
      </c>
      <c r="K29" s="82">
        <f t="shared" si="2"/>
        <v>11194826</v>
      </c>
      <c r="L29" s="83">
        <f t="shared" si="3"/>
        <v>23500</v>
      </c>
      <c r="M29" s="82">
        <f t="shared" si="4"/>
        <v>2027740.0000000002</v>
      </c>
    </row>
    <row r="30" spans="1:15" x14ac:dyDescent="0.25">
      <c r="A30" s="60">
        <v>29</v>
      </c>
      <c r="B30" s="61">
        <v>501</v>
      </c>
      <c r="C30" s="61">
        <v>5</v>
      </c>
      <c r="D30" s="62" t="s">
        <v>18</v>
      </c>
      <c r="E30" s="63">
        <v>810</v>
      </c>
      <c r="F30" s="63">
        <v>66</v>
      </c>
      <c r="G30" s="61">
        <f t="shared" si="5"/>
        <v>876</v>
      </c>
      <c r="H30" s="61">
        <f t="shared" si="0"/>
        <v>963.6</v>
      </c>
      <c r="I30" s="80">
        <f>I29+40</f>
        <v>14660</v>
      </c>
      <c r="J30" s="81">
        <f t="shared" si="1"/>
        <v>12842160</v>
      </c>
      <c r="K30" s="82">
        <f t="shared" si="2"/>
        <v>13869533</v>
      </c>
      <c r="L30" s="83">
        <f t="shared" si="3"/>
        <v>29000</v>
      </c>
      <c r="M30" s="82">
        <f t="shared" si="4"/>
        <v>2505360</v>
      </c>
    </row>
    <row r="31" spans="1:15" x14ac:dyDescent="0.25">
      <c r="A31" s="60">
        <v>30</v>
      </c>
      <c r="B31" s="61">
        <v>502</v>
      </c>
      <c r="C31" s="61">
        <v>5</v>
      </c>
      <c r="D31" s="62" t="s">
        <v>18</v>
      </c>
      <c r="E31" s="65">
        <v>829</v>
      </c>
      <c r="F31" s="65">
        <v>66</v>
      </c>
      <c r="G31" s="61">
        <f t="shared" si="5"/>
        <v>895</v>
      </c>
      <c r="H31" s="61">
        <f t="shared" si="0"/>
        <v>984.50000000000011</v>
      </c>
      <c r="I31" s="80">
        <f>I30</f>
        <v>14660</v>
      </c>
      <c r="J31" s="81">
        <f t="shared" si="1"/>
        <v>13120700</v>
      </c>
      <c r="K31" s="82">
        <f t="shared" si="2"/>
        <v>14170356</v>
      </c>
      <c r="L31" s="83">
        <f t="shared" si="3"/>
        <v>29500</v>
      </c>
      <c r="M31" s="82">
        <f t="shared" si="4"/>
        <v>2559700.0000000005</v>
      </c>
    </row>
    <row r="32" spans="1:15" x14ac:dyDescent="0.25">
      <c r="A32" s="60">
        <v>31</v>
      </c>
      <c r="B32" s="61">
        <v>503</v>
      </c>
      <c r="C32" s="61">
        <v>5</v>
      </c>
      <c r="D32" s="62" t="s">
        <v>12</v>
      </c>
      <c r="E32" s="65">
        <v>652</v>
      </c>
      <c r="F32" s="65">
        <v>74</v>
      </c>
      <c r="G32" s="61">
        <f t="shared" si="5"/>
        <v>726</v>
      </c>
      <c r="H32" s="61">
        <f t="shared" si="0"/>
        <v>798.6</v>
      </c>
      <c r="I32" s="80">
        <f>I31</f>
        <v>14660</v>
      </c>
      <c r="J32" s="81">
        <f t="shared" si="1"/>
        <v>10643160</v>
      </c>
      <c r="K32" s="82">
        <f t="shared" si="2"/>
        <v>11494613</v>
      </c>
      <c r="L32" s="83">
        <f t="shared" si="3"/>
        <v>24000</v>
      </c>
      <c r="M32" s="82">
        <f t="shared" si="4"/>
        <v>2076360</v>
      </c>
    </row>
    <row r="33" spans="1:13" x14ac:dyDescent="0.25">
      <c r="A33" s="60">
        <v>32</v>
      </c>
      <c r="B33" s="61">
        <v>504</v>
      </c>
      <c r="C33" s="61">
        <v>5</v>
      </c>
      <c r="D33" s="62" t="s">
        <v>12</v>
      </c>
      <c r="E33" s="65">
        <v>652</v>
      </c>
      <c r="F33" s="65">
        <v>74</v>
      </c>
      <c r="G33" s="61">
        <f t="shared" si="5"/>
        <v>726</v>
      </c>
      <c r="H33" s="61">
        <f t="shared" si="0"/>
        <v>798.6</v>
      </c>
      <c r="I33" s="80">
        <f>I32</f>
        <v>14660</v>
      </c>
      <c r="J33" s="81">
        <f t="shared" si="1"/>
        <v>10643160</v>
      </c>
      <c r="K33" s="82">
        <f t="shared" si="2"/>
        <v>11494613</v>
      </c>
      <c r="L33" s="83">
        <f t="shared" si="3"/>
        <v>24000</v>
      </c>
      <c r="M33" s="82">
        <f t="shared" si="4"/>
        <v>2076360</v>
      </c>
    </row>
    <row r="34" spans="1:13" x14ac:dyDescent="0.25">
      <c r="A34" s="60">
        <v>33</v>
      </c>
      <c r="B34" s="61">
        <v>505</v>
      </c>
      <c r="C34" s="61">
        <v>5</v>
      </c>
      <c r="D34" s="62" t="s">
        <v>18</v>
      </c>
      <c r="E34" s="65">
        <v>901</v>
      </c>
      <c r="F34" s="65">
        <v>66</v>
      </c>
      <c r="G34" s="61">
        <f t="shared" si="5"/>
        <v>967</v>
      </c>
      <c r="H34" s="61">
        <f t="shared" si="0"/>
        <v>1063.7</v>
      </c>
      <c r="I34" s="80">
        <f>I33</f>
        <v>14660</v>
      </c>
      <c r="J34" s="81">
        <f t="shared" si="1"/>
        <v>14176220</v>
      </c>
      <c r="K34" s="82">
        <f t="shared" si="2"/>
        <v>15310318</v>
      </c>
      <c r="L34" s="83">
        <f t="shared" si="3"/>
        <v>32000</v>
      </c>
      <c r="M34" s="82">
        <f t="shared" si="4"/>
        <v>2765620</v>
      </c>
    </row>
    <row r="35" spans="1:13" x14ac:dyDescent="0.25">
      <c r="A35" s="60">
        <v>34</v>
      </c>
      <c r="B35" s="61">
        <v>506</v>
      </c>
      <c r="C35" s="61">
        <v>5</v>
      </c>
      <c r="D35" s="62" t="s">
        <v>18</v>
      </c>
      <c r="E35" s="65">
        <v>812</v>
      </c>
      <c r="F35" s="65">
        <v>66</v>
      </c>
      <c r="G35" s="61">
        <f t="shared" si="5"/>
        <v>878</v>
      </c>
      <c r="H35" s="61">
        <f t="shared" si="0"/>
        <v>965.80000000000007</v>
      </c>
      <c r="I35" s="80">
        <f>I34</f>
        <v>14660</v>
      </c>
      <c r="J35" s="81">
        <f t="shared" ref="J35:J98" si="6">G35*I35</f>
        <v>12871480</v>
      </c>
      <c r="K35" s="82">
        <f t="shared" ref="K35:K45" si="7">ROUND(J35*1.08,0)</f>
        <v>13901198</v>
      </c>
      <c r="L35" s="83">
        <f t="shared" ref="L35:L45" si="8">MROUND((K35*0.025/12),500)</f>
        <v>29000</v>
      </c>
      <c r="M35" s="82">
        <f t="shared" ref="M35:M66" si="9">H35*2600</f>
        <v>2511080</v>
      </c>
    </row>
    <row r="36" spans="1:13" x14ac:dyDescent="0.25">
      <c r="A36" s="60">
        <v>35</v>
      </c>
      <c r="B36" s="61">
        <v>507</v>
      </c>
      <c r="C36" s="61">
        <v>5</v>
      </c>
      <c r="D36" s="62" t="s">
        <v>12</v>
      </c>
      <c r="E36" s="65">
        <v>635</v>
      </c>
      <c r="F36" s="65">
        <v>74</v>
      </c>
      <c r="G36" s="61">
        <f t="shared" si="5"/>
        <v>709</v>
      </c>
      <c r="H36" s="61">
        <f t="shared" si="0"/>
        <v>779.90000000000009</v>
      </c>
      <c r="I36" s="80">
        <f>I35</f>
        <v>14660</v>
      </c>
      <c r="J36" s="81">
        <f t="shared" si="6"/>
        <v>10393940</v>
      </c>
      <c r="K36" s="82">
        <f t="shared" si="7"/>
        <v>11225455</v>
      </c>
      <c r="L36" s="83">
        <f t="shared" si="8"/>
        <v>23500</v>
      </c>
      <c r="M36" s="82">
        <f t="shared" si="9"/>
        <v>2027740.0000000002</v>
      </c>
    </row>
    <row r="37" spans="1:13" x14ac:dyDescent="0.25">
      <c r="A37" s="60">
        <v>36</v>
      </c>
      <c r="B37" s="61">
        <v>508</v>
      </c>
      <c r="C37" s="61">
        <v>5</v>
      </c>
      <c r="D37" s="62" t="s">
        <v>12</v>
      </c>
      <c r="E37" s="65">
        <v>635</v>
      </c>
      <c r="F37" s="65">
        <v>74</v>
      </c>
      <c r="G37" s="61">
        <f t="shared" si="5"/>
        <v>709</v>
      </c>
      <c r="H37" s="61">
        <f t="shared" si="0"/>
        <v>779.90000000000009</v>
      </c>
      <c r="I37" s="80">
        <f>I36</f>
        <v>14660</v>
      </c>
      <c r="J37" s="81">
        <f t="shared" si="6"/>
        <v>10393940</v>
      </c>
      <c r="K37" s="82">
        <f t="shared" si="7"/>
        <v>11225455</v>
      </c>
      <c r="L37" s="83">
        <f t="shared" si="8"/>
        <v>23500</v>
      </c>
      <c r="M37" s="82">
        <f t="shared" si="9"/>
        <v>2027740.0000000002</v>
      </c>
    </row>
    <row r="38" spans="1:13" x14ac:dyDescent="0.25">
      <c r="A38" s="60">
        <v>37</v>
      </c>
      <c r="B38" s="61">
        <v>601</v>
      </c>
      <c r="C38" s="61">
        <v>6</v>
      </c>
      <c r="D38" s="62" t="s">
        <v>18</v>
      </c>
      <c r="E38" s="63">
        <v>810</v>
      </c>
      <c r="F38" s="63">
        <v>66</v>
      </c>
      <c r="G38" s="61">
        <f t="shared" si="5"/>
        <v>876</v>
      </c>
      <c r="H38" s="61">
        <f t="shared" si="0"/>
        <v>963.6</v>
      </c>
      <c r="I38" s="80">
        <f>I37+40</f>
        <v>14700</v>
      </c>
      <c r="J38" s="81">
        <f t="shared" si="6"/>
        <v>12877200</v>
      </c>
      <c r="K38" s="82">
        <f t="shared" si="7"/>
        <v>13907376</v>
      </c>
      <c r="L38" s="83">
        <f t="shared" si="8"/>
        <v>29000</v>
      </c>
      <c r="M38" s="82">
        <f t="shared" si="9"/>
        <v>2505360</v>
      </c>
    </row>
    <row r="39" spans="1:13" x14ac:dyDescent="0.25">
      <c r="A39" s="60">
        <v>38</v>
      </c>
      <c r="B39" s="61">
        <v>602</v>
      </c>
      <c r="C39" s="61">
        <v>6</v>
      </c>
      <c r="D39" s="62" t="s">
        <v>18</v>
      </c>
      <c r="E39" s="65">
        <v>829</v>
      </c>
      <c r="F39" s="65">
        <v>66</v>
      </c>
      <c r="G39" s="61">
        <f t="shared" si="5"/>
        <v>895</v>
      </c>
      <c r="H39" s="61">
        <f t="shared" si="0"/>
        <v>984.50000000000011</v>
      </c>
      <c r="I39" s="80">
        <f>I38</f>
        <v>14700</v>
      </c>
      <c r="J39" s="81">
        <f t="shared" si="6"/>
        <v>13156500</v>
      </c>
      <c r="K39" s="82">
        <f t="shared" si="7"/>
        <v>14209020</v>
      </c>
      <c r="L39" s="83">
        <f t="shared" si="8"/>
        <v>29500</v>
      </c>
      <c r="M39" s="82">
        <f t="shared" si="9"/>
        <v>2559700.0000000005</v>
      </c>
    </row>
    <row r="40" spans="1:13" x14ac:dyDescent="0.25">
      <c r="A40" s="60">
        <v>39</v>
      </c>
      <c r="B40" s="61">
        <v>603</v>
      </c>
      <c r="C40" s="61">
        <v>6</v>
      </c>
      <c r="D40" s="62" t="s">
        <v>12</v>
      </c>
      <c r="E40" s="65">
        <v>652</v>
      </c>
      <c r="F40" s="65">
        <v>74</v>
      </c>
      <c r="G40" s="61">
        <f t="shared" si="5"/>
        <v>726</v>
      </c>
      <c r="H40" s="61">
        <f t="shared" si="0"/>
        <v>798.6</v>
      </c>
      <c r="I40" s="80">
        <f>I39</f>
        <v>14700</v>
      </c>
      <c r="J40" s="81">
        <f t="shared" si="6"/>
        <v>10672200</v>
      </c>
      <c r="K40" s="82">
        <f t="shared" si="7"/>
        <v>11525976</v>
      </c>
      <c r="L40" s="83">
        <f t="shared" si="8"/>
        <v>24000</v>
      </c>
      <c r="M40" s="82">
        <f t="shared" si="9"/>
        <v>2076360</v>
      </c>
    </row>
    <row r="41" spans="1:13" x14ac:dyDescent="0.25">
      <c r="A41" s="60">
        <v>40</v>
      </c>
      <c r="B41" s="61">
        <v>604</v>
      </c>
      <c r="C41" s="61">
        <v>6</v>
      </c>
      <c r="D41" s="62" t="s">
        <v>12</v>
      </c>
      <c r="E41" s="65">
        <v>652</v>
      </c>
      <c r="F41" s="65">
        <v>74</v>
      </c>
      <c r="G41" s="61">
        <f t="shared" si="5"/>
        <v>726</v>
      </c>
      <c r="H41" s="61">
        <f t="shared" si="0"/>
        <v>798.6</v>
      </c>
      <c r="I41" s="80">
        <f>I40</f>
        <v>14700</v>
      </c>
      <c r="J41" s="81">
        <f t="shared" si="6"/>
        <v>10672200</v>
      </c>
      <c r="K41" s="82">
        <f t="shared" si="7"/>
        <v>11525976</v>
      </c>
      <c r="L41" s="83">
        <f t="shared" si="8"/>
        <v>24000</v>
      </c>
      <c r="M41" s="82">
        <f t="shared" si="9"/>
        <v>2076360</v>
      </c>
    </row>
    <row r="42" spans="1:13" x14ac:dyDescent="0.25">
      <c r="A42" s="60">
        <v>41</v>
      </c>
      <c r="B42" s="61">
        <v>605</v>
      </c>
      <c r="C42" s="61">
        <v>6</v>
      </c>
      <c r="D42" s="62" t="s">
        <v>18</v>
      </c>
      <c r="E42" s="65">
        <v>901</v>
      </c>
      <c r="F42" s="65">
        <v>66</v>
      </c>
      <c r="G42" s="61">
        <f t="shared" si="5"/>
        <v>967</v>
      </c>
      <c r="H42" s="61">
        <f t="shared" si="0"/>
        <v>1063.7</v>
      </c>
      <c r="I42" s="80">
        <f>I41</f>
        <v>14700</v>
      </c>
      <c r="J42" s="81">
        <f t="shared" si="6"/>
        <v>14214900</v>
      </c>
      <c r="K42" s="82">
        <f t="shared" si="7"/>
        <v>15352092</v>
      </c>
      <c r="L42" s="83">
        <f t="shared" si="8"/>
        <v>32000</v>
      </c>
      <c r="M42" s="82">
        <f t="shared" si="9"/>
        <v>2765620</v>
      </c>
    </row>
    <row r="43" spans="1:13" x14ac:dyDescent="0.25">
      <c r="A43" s="60">
        <v>42</v>
      </c>
      <c r="B43" s="61">
        <v>606</v>
      </c>
      <c r="C43" s="61">
        <v>6</v>
      </c>
      <c r="D43" s="62" t="s">
        <v>18</v>
      </c>
      <c r="E43" s="65">
        <v>812</v>
      </c>
      <c r="F43" s="65">
        <v>66</v>
      </c>
      <c r="G43" s="61">
        <f t="shared" si="5"/>
        <v>878</v>
      </c>
      <c r="H43" s="61">
        <f t="shared" si="0"/>
        <v>965.80000000000007</v>
      </c>
      <c r="I43" s="80">
        <f>I42</f>
        <v>14700</v>
      </c>
      <c r="J43" s="81">
        <f t="shared" si="6"/>
        <v>12906600</v>
      </c>
      <c r="K43" s="82">
        <f t="shared" si="7"/>
        <v>13939128</v>
      </c>
      <c r="L43" s="83">
        <f t="shared" si="8"/>
        <v>29000</v>
      </c>
      <c r="M43" s="82">
        <f t="shared" si="9"/>
        <v>2511080</v>
      </c>
    </row>
    <row r="44" spans="1:13" x14ac:dyDescent="0.25">
      <c r="A44" s="60">
        <v>43</v>
      </c>
      <c r="B44" s="61">
        <v>607</v>
      </c>
      <c r="C44" s="61">
        <v>6</v>
      </c>
      <c r="D44" s="62" t="s">
        <v>12</v>
      </c>
      <c r="E44" s="65">
        <v>635</v>
      </c>
      <c r="F44" s="65">
        <v>74</v>
      </c>
      <c r="G44" s="61">
        <f t="shared" si="5"/>
        <v>709</v>
      </c>
      <c r="H44" s="61">
        <f t="shared" si="0"/>
        <v>779.90000000000009</v>
      </c>
      <c r="I44" s="80">
        <f>I43</f>
        <v>14700</v>
      </c>
      <c r="J44" s="81">
        <f t="shared" si="6"/>
        <v>10422300</v>
      </c>
      <c r="K44" s="82">
        <f t="shared" si="7"/>
        <v>11256084</v>
      </c>
      <c r="L44" s="83">
        <f t="shared" si="8"/>
        <v>23500</v>
      </c>
      <c r="M44" s="82">
        <f t="shared" si="9"/>
        <v>2027740.0000000002</v>
      </c>
    </row>
    <row r="45" spans="1:13" x14ac:dyDescent="0.25">
      <c r="A45" s="60">
        <v>44</v>
      </c>
      <c r="B45" s="61">
        <v>608</v>
      </c>
      <c r="C45" s="61">
        <v>6</v>
      </c>
      <c r="D45" s="62" t="s">
        <v>12</v>
      </c>
      <c r="E45" s="65">
        <v>635</v>
      </c>
      <c r="F45" s="65">
        <v>74</v>
      </c>
      <c r="G45" s="61">
        <f t="shared" si="5"/>
        <v>709</v>
      </c>
      <c r="H45" s="61">
        <f t="shared" si="0"/>
        <v>779.90000000000009</v>
      </c>
      <c r="I45" s="80">
        <f>I44</f>
        <v>14700</v>
      </c>
      <c r="J45" s="81">
        <f t="shared" si="6"/>
        <v>10422300</v>
      </c>
      <c r="K45" s="82">
        <f t="shared" si="7"/>
        <v>11256084</v>
      </c>
      <c r="L45" s="83">
        <f t="shared" si="8"/>
        <v>23500</v>
      </c>
      <c r="M45" s="82">
        <f t="shared" si="9"/>
        <v>2027740.0000000002</v>
      </c>
    </row>
    <row r="46" spans="1:13" x14ac:dyDescent="0.25">
      <c r="A46" s="60">
        <v>45</v>
      </c>
      <c r="B46" s="61">
        <v>701</v>
      </c>
      <c r="C46" s="61">
        <v>7</v>
      </c>
      <c r="D46" s="62" t="s">
        <v>18</v>
      </c>
      <c r="E46" s="63">
        <v>810</v>
      </c>
      <c r="F46" s="63">
        <v>66</v>
      </c>
      <c r="G46" s="61">
        <f t="shared" si="5"/>
        <v>876</v>
      </c>
      <c r="H46" s="61">
        <f t="shared" si="0"/>
        <v>963.6</v>
      </c>
      <c r="I46" s="80">
        <f>I45+40</f>
        <v>14740</v>
      </c>
      <c r="J46" s="81">
        <f t="shared" si="6"/>
        <v>12912240</v>
      </c>
      <c r="K46" s="82">
        <f t="shared" ref="K46:K66" si="10">ROUND(J46*1.08,0)</f>
        <v>13945219</v>
      </c>
      <c r="L46" s="83">
        <f t="shared" ref="L46:L66" si="11">MROUND((K46*0.025/12),500)</f>
        <v>29000</v>
      </c>
      <c r="M46" s="82">
        <f t="shared" si="9"/>
        <v>2505360</v>
      </c>
    </row>
    <row r="47" spans="1:13" x14ac:dyDescent="0.25">
      <c r="A47" s="60">
        <v>46</v>
      </c>
      <c r="B47" s="61">
        <v>702</v>
      </c>
      <c r="C47" s="61">
        <v>7</v>
      </c>
      <c r="D47" s="62" t="s">
        <v>18</v>
      </c>
      <c r="E47" s="65">
        <v>829</v>
      </c>
      <c r="F47" s="65">
        <v>66</v>
      </c>
      <c r="G47" s="61">
        <f t="shared" si="5"/>
        <v>895</v>
      </c>
      <c r="H47" s="61">
        <f t="shared" si="0"/>
        <v>984.50000000000011</v>
      </c>
      <c r="I47" s="80">
        <f>I46</f>
        <v>14740</v>
      </c>
      <c r="J47" s="81">
        <f t="shared" si="6"/>
        <v>13192300</v>
      </c>
      <c r="K47" s="82">
        <f t="shared" si="10"/>
        <v>14247684</v>
      </c>
      <c r="L47" s="83">
        <f t="shared" si="11"/>
        <v>29500</v>
      </c>
      <c r="M47" s="82">
        <f t="shared" si="9"/>
        <v>2559700.0000000005</v>
      </c>
    </row>
    <row r="48" spans="1:13" x14ac:dyDescent="0.25">
      <c r="A48" s="60">
        <v>47</v>
      </c>
      <c r="B48" s="61">
        <v>703</v>
      </c>
      <c r="C48" s="61">
        <v>7</v>
      </c>
      <c r="D48" s="62" t="s">
        <v>12</v>
      </c>
      <c r="E48" s="65">
        <v>652</v>
      </c>
      <c r="F48" s="65">
        <v>74</v>
      </c>
      <c r="G48" s="61">
        <f t="shared" si="5"/>
        <v>726</v>
      </c>
      <c r="H48" s="61">
        <f t="shared" si="0"/>
        <v>798.6</v>
      </c>
      <c r="I48" s="80">
        <f>I47</f>
        <v>14740</v>
      </c>
      <c r="J48" s="81">
        <f t="shared" si="6"/>
        <v>10701240</v>
      </c>
      <c r="K48" s="82">
        <f t="shared" si="10"/>
        <v>11557339</v>
      </c>
      <c r="L48" s="83">
        <f t="shared" si="11"/>
        <v>24000</v>
      </c>
      <c r="M48" s="82">
        <f t="shared" si="9"/>
        <v>2076360</v>
      </c>
    </row>
    <row r="49" spans="1:13" x14ac:dyDescent="0.25">
      <c r="A49" s="60">
        <v>48</v>
      </c>
      <c r="B49" s="61">
        <v>704</v>
      </c>
      <c r="C49" s="61">
        <v>7</v>
      </c>
      <c r="D49" s="62" t="s">
        <v>12</v>
      </c>
      <c r="E49" s="65">
        <v>652</v>
      </c>
      <c r="F49" s="65">
        <v>74</v>
      </c>
      <c r="G49" s="61">
        <f t="shared" si="5"/>
        <v>726</v>
      </c>
      <c r="H49" s="61">
        <f t="shared" si="0"/>
        <v>798.6</v>
      </c>
      <c r="I49" s="80">
        <f>I48</f>
        <v>14740</v>
      </c>
      <c r="J49" s="81">
        <f t="shared" si="6"/>
        <v>10701240</v>
      </c>
      <c r="K49" s="82">
        <f t="shared" si="10"/>
        <v>11557339</v>
      </c>
      <c r="L49" s="83">
        <f t="shared" si="11"/>
        <v>24000</v>
      </c>
      <c r="M49" s="82">
        <f t="shared" si="9"/>
        <v>2076360</v>
      </c>
    </row>
    <row r="50" spans="1:13" x14ac:dyDescent="0.25">
      <c r="A50" s="60">
        <v>49</v>
      </c>
      <c r="B50" s="61">
        <v>705</v>
      </c>
      <c r="C50" s="61">
        <v>7</v>
      </c>
      <c r="D50" s="62" t="s">
        <v>18</v>
      </c>
      <c r="E50" s="65">
        <v>901</v>
      </c>
      <c r="F50" s="65">
        <v>66</v>
      </c>
      <c r="G50" s="61">
        <f t="shared" si="5"/>
        <v>967</v>
      </c>
      <c r="H50" s="61">
        <f t="shared" si="0"/>
        <v>1063.7</v>
      </c>
      <c r="I50" s="80">
        <f>I49</f>
        <v>14740</v>
      </c>
      <c r="J50" s="81">
        <f t="shared" si="6"/>
        <v>14253580</v>
      </c>
      <c r="K50" s="82">
        <f t="shared" si="10"/>
        <v>15393866</v>
      </c>
      <c r="L50" s="83">
        <f t="shared" si="11"/>
        <v>32000</v>
      </c>
      <c r="M50" s="82">
        <f t="shared" si="9"/>
        <v>2765620</v>
      </c>
    </row>
    <row r="51" spans="1:13" x14ac:dyDescent="0.25">
      <c r="A51" s="60">
        <v>50</v>
      </c>
      <c r="B51" s="61">
        <v>707</v>
      </c>
      <c r="C51" s="61">
        <v>7</v>
      </c>
      <c r="D51" s="62" t="s">
        <v>12</v>
      </c>
      <c r="E51" s="65">
        <v>635</v>
      </c>
      <c r="F51" s="65">
        <v>74</v>
      </c>
      <c r="G51" s="61">
        <f t="shared" si="5"/>
        <v>709</v>
      </c>
      <c r="H51" s="61">
        <f t="shared" si="0"/>
        <v>779.90000000000009</v>
      </c>
      <c r="I51" s="80">
        <f>I50</f>
        <v>14740</v>
      </c>
      <c r="J51" s="81">
        <f t="shared" si="6"/>
        <v>10450660</v>
      </c>
      <c r="K51" s="82">
        <f t="shared" si="10"/>
        <v>11286713</v>
      </c>
      <c r="L51" s="83">
        <f t="shared" si="11"/>
        <v>23500</v>
      </c>
      <c r="M51" s="82">
        <f t="shared" si="9"/>
        <v>2027740.0000000002</v>
      </c>
    </row>
    <row r="52" spans="1:13" x14ac:dyDescent="0.25">
      <c r="A52" s="60">
        <v>51</v>
      </c>
      <c r="B52" s="61">
        <v>708</v>
      </c>
      <c r="C52" s="61">
        <v>7</v>
      </c>
      <c r="D52" s="62" t="s">
        <v>12</v>
      </c>
      <c r="E52" s="65">
        <v>635</v>
      </c>
      <c r="F52" s="65">
        <v>74</v>
      </c>
      <c r="G52" s="61">
        <f t="shared" si="5"/>
        <v>709</v>
      </c>
      <c r="H52" s="61">
        <f t="shared" si="0"/>
        <v>779.90000000000009</v>
      </c>
      <c r="I52" s="80">
        <f>I51</f>
        <v>14740</v>
      </c>
      <c r="J52" s="81">
        <f t="shared" si="6"/>
        <v>10450660</v>
      </c>
      <c r="K52" s="82">
        <f t="shared" si="10"/>
        <v>11286713</v>
      </c>
      <c r="L52" s="83">
        <f t="shared" si="11"/>
        <v>23500</v>
      </c>
      <c r="M52" s="82">
        <f t="shared" si="9"/>
        <v>2027740.0000000002</v>
      </c>
    </row>
    <row r="53" spans="1:13" x14ac:dyDescent="0.25">
      <c r="A53" s="60">
        <v>52</v>
      </c>
      <c r="B53" s="61">
        <v>801</v>
      </c>
      <c r="C53" s="61">
        <v>8</v>
      </c>
      <c r="D53" s="62" t="s">
        <v>18</v>
      </c>
      <c r="E53" s="63">
        <v>810</v>
      </c>
      <c r="F53" s="63">
        <v>66</v>
      </c>
      <c r="G53" s="61">
        <f t="shared" si="5"/>
        <v>876</v>
      </c>
      <c r="H53" s="61">
        <f t="shared" si="0"/>
        <v>963.6</v>
      </c>
      <c r="I53" s="80">
        <f>I52+40</f>
        <v>14780</v>
      </c>
      <c r="J53" s="81">
        <f t="shared" si="6"/>
        <v>12947280</v>
      </c>
      <c r="K53" s="82">
        <f t="shared" si="10"/>
        <v>13983062</v>
      </c>
      <c r="L53" s="83">
        <f t="shared" si="11"/>
        <v>29000</v>
      </c>
      <c r="M53" s="82">
        <f t="shared" si="9"/>
        <v>2505360</v>
      </c>
    </row>
    <row r="54" spans="1:13" x14ac:dyDescent="0.25">
      <c r="A54" s="60">
        <v>53</v>
      </c>
      <c r="B54" s="61">
        <v>802</v>
      </c>
      <c r="C54" s="61">
        <v>8</v>
      </c>
      <c r="D54" s="62" t="s">
        <v>18</v>
      </c>
      <c r="E54" s="65">
        <v>829</v>
      </c>
      <c r="F54" s="65">
        <v>66</v>
      </c>
      <c r="G54" s="61">
        <f t="shared" si="5"/>
        <v>895</v>
      </c>
      <c r="H54" s="61">
        <f t="shared" si="0"/>
        <v>984.50000000000011</v>
      </c>
      <c r="I54" s="80">
        <f>I53</f>
        <v>14780</v>
      </c>
      <c r="J54" s="81">
        <f t="shared" si="6"/>
        <v>13228100</v>
      </c>
      <c r="K54" s="82">
        <f t="shared" si="10"/>
        <v>14286348</v>
      </c>
      <c r="L54" s="83">
        <f t="shared" si="11"/>
        <v>30000</v>
      </c>
      <c r="M54" s="82">
        <f t="shared" si="9"/>
        <v>2559700.0000000005</v>
      </c>
    </row>
    <row r="55" spans="1:13" x14ac:dyDescent="0.25">
      <c r="A55" s="60">
        <v>54</v>
      </c>
      <c r="B55" s="61">
        <v>803</v>
      </c>
      <c r="C55" s="61">
        <v>8</v>
      </c>
      <c r="D55" s="62" t="s">
        <v>12</v>
      </c>
      <c r="E55" s="65">
        <v>652</v>
      </c>
      <c r="F55" s="65">
        <v>74</v>
      </c>
      <c r="G55" s="61">
        <f t="shared" si="5"/>
        <v>726</v>
      </c>
      <c r="H55" s="61">
        <f t="shared" si="0"/>
        <v>798.6</v>
      </c>
      <c r="I55" s="80">
        <f>I54</f>
        <v>14780</v>
      </c>
      <c r="J55" s="81">
        <f t="shared" si="6"/>
        <v>10730280</v>
      </c>
      <c r="K55" s="82">
        <f t="shared" si="10"/>
        <v>11588702</v>
      </c>
      <c r="L55" s="83">
        <f t="shared" si="11"/>
        <v>24000</v>
      </c>
      <c r="M55" s="82">
        <f t="shared" si="9"/>
        <v>2076360</v>
      </c>
    </row>
    <row r="56" spans="1:13" x14ac:dyDescent="0.25">
      <c r="A56" s="60">
        <v>55</v>
      </c>
      <c r="B56" s="61">
        <v>804</v>
      </c>
      <c r="C56" s="61">
        <v>8</v>
      </c>
      <c r="D56" s="62" t="s">
        <v>12</v>
      </c>
      <c r="E56" s="65">
        <v>652</v>
      </c>
      <c r="F56" s="65">
        <v>74</v>
      </c>
      <c r="G56" s="61">
        <f t="shared" si="5"/>
        <v>726</v>
      </c>
      <c r="H56" s="61">
        <f t="shared" si="0"/>
        <v>798.6</v>
      </c>
      <c r="I56" s="80">
        <f>I55</f>
        <v>14780</v>
      </c>
      <c r="J56" s="81">
        <f t="shared" si="6"/>
        <v>10730280</v>
      </c>
      <c r="K56" s="82">
        <f t="shared" si="10"/>
        <v>11588702</v>
      </c>
      <c r="L56" s="83">
        <f t="shared" si="11"/>
        <v>24000</v>
      </c>
      <c r="M56" s="82">
        <f t="shared" si="9"/>
        <v>2076360</v>
      </c>
    </row>
    <row r="57" spans="1:13" x14ac:dyDescent="0.25">
      <c r="A57" s="60">
        <v>56</v>
      </c>
      <c r="B57" s="61">
        <v>805</v>
      </c>
      <c r="C57" s="61">
        <v>8</v>
      </c>
      <c r="D57" s="62" t="s">
        <v>18</v>
      </c>
      <c r="E57" s="65">
        <v>901</v>
      </c>
      <c r="F57" s="65">
        <v>66</v>
      </c>
      <c r="G57" s="61">
        <f t="shared" si="5"/>
        <v>967</v>
      </c>
      <c r="H57" s="61">
        <f t="shared" si="0"/>
        <v>1063.7</v>
      </c>
      <c r="I57" s="80">
        <f>I56</f>
        <v>14780</v>
      </c>
      <c r="J57" s="81">
        <f t="shared" si="6"/>
        <v>14292260</v>
      </c>
      <c r="K57" s="82">
        <f t="shared" si="10"/>
        <v>15435641</v>
      </c>
      <c r="L57" s="83">
        <f t="shared" si="11"/>
        <v>32000</v>
      </c>
      <c r="M57" s="82">
        <f t="shared" si="9"/>
        <v>2765620</v>
      </c>
    </row>
    <row r="58" spans="1:13" x14ac:dyDescent="0.25">
      <c r="A58" s="60">
        <v>57</v>
      </c>
      <c r="B58" s="61">
        <v>806</v>
      </c>
      <c r="C58" s="61">
        <v>8</v>
      </c>
      <c r="D58" s="62" t="s">
        <v>18</v>
      </c>
      <c r="E58" s="65">
        <v>812</v>
      </c>
      <c r="F58" s="65">
        <v>66</v>
      </c>
      <c r="G58" s="61">
        <f t="shared" si="5"/>
        <v>878</v>
      </c>
      <c r="H58" s="61">
        <f t="shared" si="0"/>
        <v>965.80000000000007</v>
      </c>
      <c r="I58" s="80">
        <f>I57</f>
        <v>14780</v>
      </c>
      <c r="J58" s="81">
        <f t="shared" si="6"/>
        <v>12976840</v>
      </c>
      <c r="K58" s="82">
        <f t="shared" si="10"/>
        <v>14014987</v>
      </c>
      <c r="L58" s="83">
        <f t="shared" si="11"/>
        <v>29000</v>
      </c>
      <c r="M58" s="82">
        <f t="shared" si="9"/>
        <v>2511080</v>
      </c>
    </row>
    <row r="59" spans="1:13" x14ac:dyDescent="0.25">
      <c r="A59" s="60">
        <v>58</v>
      </c>
      <c r="B59" s="61">
        <v>807</v>
      </c>
      <c r="C59" s="61">
        <v>8</v>
      </c>
      <c r="D59" s="62" t="s">
        <v>12</v>
      </c>
      <c r="E59" s="65">
        <v>635</v>
      </c>
      <c r="F59" s="65">
        <v>74</v>
      </c>
      <c r="G59" s="61">
        <f t="shared" si="5"/>
        <v>709</v>
      </c>
      <c r="H59" s="61">
        <f t="shared" si="0"/>
        <v>779.90000000000009</v>
      </c>
      <c r="I59" s="80">
        <f>I58</f>
        <v>14780</v>
      </c>
      <c r="J59" s="81">
        <f t="shared" si="6"/>
        <v>10479020</v>
      </c>
      <c r="K59" s="82">
        <f t="shared" si="10"/>
        <v>11317342</v>
      </c>
      <c r="L59" s="83">
        <f t="shared" si="11"/>
        <v>23500</v>
      </c>
      <c r="M59" s="82">
        <f t="shared" si="9"/>
        <v>2027740.0000000002</v>
      </c>
    </row>
    <row r="60" spans="1:13" x14ac:dyDescent="0.25">
      <c r="A60" s="60">
        <v>59</v>
      </c>
      <c r="B60" s="61">
        <v>808</v>
      </c>
      <c r="C60" s="61">
        <v>8</v>
      </c>
      <c r="D60" s="62" t="s">
        <v>12</v>
      </c>
      <c r="E60" s="65">
        <v>635</v>
      </c>
      <c r="F60" s="65">
        <v>74</v>
      </c>
      <c r="G60" s="61">
        <f t="shared" si="5"/>
        <v>709</v>
      </c>
      <c r="H60" s="61">
        <f t="shared" si="0"/>
        <v>779.90000000000009</v>
      </c>
      <c r="I60" s="80">
        <f>I59</f>
        <v>14780</v>
      </c>
      <c r="J60" s="81">
        <f t="shared" si="6"/>
        <v>10479020</v>
      </c>
      <c r="K60" s="82">
        <f t="shared" si="10"/>
        <v>11317342</v>
      </c>
      <c r="L60" s="83">
        <f t="shared" si="11"/>
        <v>23500</v>
      </c>
      <c r="M60" s="82">
        <f t="shared" si="9"/>
        <v>2027740.0000000002</v>
      </c>
    </row>
    <row r="61" spans="1:13" x14ac:dyDescent="0.25">
      <c r="A61" s="60">
        <v>60</v>
      </c>
      <c r="B61" s="61">
        <v>901</v>
      </c>
      <c r="C61" s="61">
        <v>9</v>
      </c>
      <c r="D61" s="62" t="s">
        <v>18</v>
      </c>
      <c r="E61" s="63">
        <v>810</v>
      </c>
      <c r="F61" s="63">
        <v>66</v>
      </c>
      <c r="G61" s="61">
        <f t="shared" si="5"/>
        <v>876</v>
      </c>
      <c r="H61" s="61">
        <f t="shared" si="0"/>
        <v>963.6</v>
      </c>
      <c r="I61" s="80">
        <f>I60+40</f>
        <v>14820</v>
      </c>
      <c r="J61" s="81">
        <f t="shared" si="6"/>
        <v>12982320</v>
      </c>
      <c r="K61" s="82">
        <f t="shared" si="10"/>
        <v>14020906</v>
      </c>
      <c r="L61" s="83">
        <f t="shared" si="11"/>
        <v>29000</v>
      </c>
      <c r="M61" s="82">
        <f t="shared" si="9"/>
        <v>2505360</v>
      </c>
    </row>
    <row r="62" spans="1:13" x14ac:dyDescent="0.25">
      <c r="A62" s="60">
        <v>61</v>
      </c>
      <c r="B62" s="61">
        <v>902</v>
      </c>
      <c r="C62" s="61">
        <v>9</v>
      </c>
      <c r="D62" s="62" t="s">
        <v>18</v>
      </c>
      <c r="E62" s="65">
        <v>829</v>
      </c>
      <c r="F62" s="65">
        <v>66</v>
      </c>
      <c r="G62" s="61">
        <f t="shared" si="5"/>
        <v>895</v>
      </c>
      <c r="H62" s="61">
        <f t="shared" si="0"/>
        <v>984.50000000000011</v>
      </c>
      <c r="I62" s="80">
        <f>I61</f>
        <v>14820</v>
      </c>
      <c r="J62" s="81">
        <f t="shared" si="6"/>
        <v>13263900</v>
      </c>
      <c r="K62" s="82">
        <f t="shared" si="10"/>
        <v>14325012</v>
      </c>
      <c r="L62" s="83">
        <f t="shared" si="11"/>
        <v>30000</v>
      </c>
      <c r="M62" s="82">
        <f t="shared" si="9"/>
        <v>2559700.0000000005</v>
      </c>
    </row>
    <row r="63" spans="1:13" x14ac:dyDescent="0.25">
      <c r="A63" s="60">
        <v>62</v>
      </c>
      <c r="B63" s="61">
        <v>903</v>
      </c>
      <c r="C63" s="61">
        <v>9</v>
      </c>
      <c r="D63" s="62" t="s">
        <v>12</v>
      </c>
      <c r="E63" s="65">
        <v>652</v>
      </c>
      <c r="F63" s="65">
        <v>74</v>
      </c>
      <c r="G63" s="61">
        <f t="shared" si="5"/>
        <v>726</v>
      </c>
      <c r="H63" s="61">
        <f t="shared" si="0"/>
        <v>798.6</v>
      </c>
      <c r="I63" s="80">
        <f>I62</f>
        <v>14820</v>
      </c>
      <c r="J63" s="81">
        <f t="shared" si="6"/>
        <v>10759320</v>
      </c>
      <c r="K63" s="82">
        <f t="shared" si="10"/>
        <v>11620066</v>
      </c>
      <c r="L63" s="83">
        <f t="shared" si="11"/>
        <v>24000</v>
      </c>
      <c r="M63" s="82">
        <f t="shared" si="9"/>
        <v>2076360</v>
      </c>
    </row>
    <row r="64" spans="1:13" x14ac:dyDescent="0.25">
      <c r="A64" s="60">
        <v>63</v>
      </c>
      <c r="B64" s="61">
        <v>904</v>
      </c>
      <c r="C64" s="61">
        <v>9</v>
      </c>
      <c r="D64" s="62" t="s">
        <v>12</v>
      </c>
      <c r="E64" s="65">
        <v>652</v>
      </c>
      <c r="F64" s="65">
        <v>74</v>
      </c>
      <c r="G64" s="61">
        <f t="shared" si="5"/>
        <v>726</v>
      </c>
      <c r="H64" s="61">
        <f t="shared" si="0"/>
        <v>798.6</v>
      </c>
      <c r="I64" s="80">
        <f>I63</f>
        <v>14820</v>
      </c>
      <c r="J64" s="81">
        <f t="shared" si="6"/>
        <v>10759320</v>
      </c>
      <c r="K64" s="82">
        <f t="shared" si="10"/>
        <v>11620066</v>
      </c>
      <c r="L64" s="83">
        <f t="shared" si="11"/>
        <v>24000</v>
      </c>
      <c r="M64" s="82">
        <f t="shared" si="9"/>
        <v>2076360</v>
      </c>
    </row>
    <row r="65" spans="1:13" x14ac:dyDescent="0.25">
      <c r="A65" s="60">
        <v>64</v>
      </c>
      <c r="B65" s="61">
        <v>905</v>
      </c>
      <c r="C65" s="61">
        <v>9</v>
      </c>
      <c r="D65" s="62" t="s">
        <v>18</v>
      </c>
      <c r="E65" s="65">
        <v>901</v>
      </c>
      <c r="F65" s="65">
        <v>66</v>
      </c>
      <c r="G65" s="61">
        <f t="shared" si="5"/>
        <v>967</v>
      </c>
      <c r="H65" s="61">
        <f t="shared" si="0"/>
        <v>1063.7</v>
      </c>
      <c r="I65" s="80">
        <f>I64</f>
        <v>14820</v>
      </c>
      <c r="J65" s="81">
        <f t="shared" si="6"/>
        <v>14330940</v>
      </c>
      <c r="K65" s="82">
        <f t="shared" si="10"/>
        <v>15477415</v>
      </c>
      <c r="L65" s="83">
        <f t="shared" si="11"/>
        <v>32000</v>
      </c>
      <c r="M65" s="82">
        <f t="shared" si="9"/>
        <v>2765620</v>
      </c>
    </row>
    <row r="66" spans="1:13" x14ac:dyDescent="0.25">
      <c r="A66" s="60">
        <v>65</v>
      </c>
      <c r="B66" s="61">
        <v>906</v>
      </c>
      <c r="C66" s="61">
        <v>9</v>
      </c>
      <c r="D66" s="62" t="s">
        <v>18</v>
      </c>
      <c r="E66" s="65">
        <v>812</v>
      </c>
      <c r="F66" s="65">
        <v>66</v>
      </c>
      <c r="G66" s="61">
        <f t="shared" si="5"/>
        <v>878</v>
      </c>
      <c r="H66" s="61">
        <f t="shared" si="0"/>
        <v>965.80000000000007</v>
      </c>
      <c r="I66" s="80">
        <f>I65</f>
        <v>14820</v>
      </c>
      <c r="J66" s="81">
        <f t="shared" si="6"/>
        <v>13011960</v>
      </c>
      <c r="K66" s="82">
        <f t="shared" si="10"/>
        <v>14052917</v>
      </c>
      <c r="L66" s="83">
        <f t="shared" si="11"/>
        <v>29500</v>
      </c>
      <c r="M66" s="82">
        <f t="shared" si="9"/>
        <v>2511080</v>
      </c>
    </row>
    <row r="67" spans="1:13" x14ac:dyDescent="0.25">
      <c r="A67" s="60">
        <v>66</v>
      </c>
      <c r="B67" s="61">
        <v>907</v>
      </c>
      <c r="C67" s="61">
        <v>9</v>
      </c>
      <c r="D67" s="62" t="s">
        <v>12</v>
      </c>
      <c r="E67" s="65">
        <v>635</v>
      </c>
      <c r="F67" s="65">
        <v>74</v>
      </c>
      <c r="G67" s="61">
        <f t="shared" ref="G67:G99" si="12">E67+F67</f>
        <v>709</v>
      </c>
      <c r="H67" s="61">
        <f t="shared" si="0"/>
        <v>779.90000000000009</v>
      </c>
      <c r="I67" s="80">
        <f>I66</f>
        <v>14820</v>
      </c>
      <c r="J67" s="81">
        <f t="shared" si="6"/>
        <v>10507380</v>
      </c>
      <c r="K67" s="82">
        <f t="shared" si="2"/>
        <v>11347970</v>
      </c>
      <c r="L67" s="83">
        <f t="shared" si="3"/>
        <v>23500</v>
      </c>
      <c r="M67" s="82">
        <f t="shared" si="4"/>
        <v>2027740.0000000002</v>
      </c>
    </row>
    <row r="68" spans="1:13" x14ac:dyDescent="0.25">
      <c r="A68" s="60">
        <v>67</v>
      </c>
      <c r="B68" s="61">
        <v>908</v>
      </c>
      <c r="C68" s="61">
        <v>9</v>
      </c>
      <c r="D68" s="62" t="s">
        <v>12</v>
      </c>
      <c r="E68" s="65">
        <v>635</v>
      </c>
      <c r="F68" s="65">
        <v>74</v>
      </c>
      <c r="G68" s="61">
        <f t="shared" si="12"/>
        <v>709</v>
      </c>
      <c r="H68" s="61">
        <f t="shared" si="0"/>
        <v>779.90000000000009</v>
      </c>
      <c r="I68" s="80">
        <f>I67</f>
        <v>14820</v>
      </c>
      <c r="J68" s="81">
        <f t="shared" si="6"/>
        <v>10507380</v>
      </c>
      <c r="K68" s="82">
        <f t="shared" si="2"/>
        <v>11347970</v>
      </c>
      <c r="L68" s="83">
        <f t="shared" si="3"/>
        <v>23500</v>
      </c>
      <c r="M68" s="82">
        <f t="shared" si="4"/>
        <v>2027740.0000000002</v>
      </c>
    </row>
    <row r="69" spans="1:13" x14ac:dyDescent="0.25">
      <c r="A69" s="60">
        <v>68</v>
      </c>
      <c r="B69" s="61">
        <v>1001</v>
      </c>
      <c r="C69" s="61">
        <v>10</v>
      </c>
      <c r="D69" s="62" t="s">
        <v>18</v>
      </c>
      <c r="E69" s="63">
        <v>810</v>
      </c>
      <c r="F69" s="63">
        <v>66</v>
      </c>
      <c r="G69" s="61">
        <f t="shared" si="12"/>
        <v>876</v>
      </c>
      <c r="H69" s="61">
        <f t="shared" si="0"/>
        <v>963.6</v>
      </c>
      <c r="I69" s="80">
        <f>I68+40</f>
        <v>14860</v>
      </c>
      <c r="J69" s="81">
        <f t="shared" si="6"/>
        <v>13017360</v>
      </c>
      <c r="K69" s="82">
        <f t="shared" si="2"/>
        <v>14058749</v>
      </c>
      <c r="L69" s="83">
        <f t="shared" si="3"/>
        <v>29500</v>
      </c>
      <c r="M69" s="82">
        <f t="shared" si="4"/>
        <v>2505360</v>
      </c>
    </row>
    <row r="70" spans="1:13" x14ac:dyDescent="0.25">
      <c r="A70" s="60">
        <v>69</v>
      </c>
      <c r="B70" s="61">
        <v>1002</v>
      </c>
      <c r="C70" s="61">
        <v>10</v>
      </c>
      <c r="D70" s="62" t="s">
        <v>18</v>
      </c>
      <c r="E70" s="65">
        <v>829</v>
      </c>
      <c r="F70" s="65">
        <v>66</v>
      </c>
      <c r="G70" s="61">
        <f t="shared" si="12"/>
        <v>895</v>
      </c>
      <c r="H70" s="61">
        <f t="shared" si="0"/>
        <v>984.50000000000011</v>
      </c>
      <c r="I70" s="80">
        <f>I69</f>
        <v>14860</v>
      </c>
      <c r="J70" s="81">
        <f t="shared" si="6"/>
        <v>13299700</v>
      </c>
      <c r="K70" s="82">
        <f t="shared" si="2"/>
        <v>14363676</v>
      </c>
      <c r="L70" s="83">
        <f t="shared" si="3"/>
        <v>30000</v>
      </c>
      <c r="M70" s="82">
        <f t="shared" si="4"/>
        <v>2559700.0000000005</v>
      </c>
    </row>
    <row r="71" spans="1:13" x14ac:dyDescent="0.25">
      <c r="A71" s="60">
        <v>70</v>
      </c>
      <c r="B71" s="61">
        <v>1003</v>
      </c>
      <c r="C71" s="61">
        <v>10</v>
      </c>
      <c r="D71" s="62" t="s">
        <v>12</v>
      </c>
      <c r="E71" s="65">
        <v>652</v>
      </c>
      <c r="F71" s="65">
        <v>74</v>
      </c>
      <c r="G71" s="61">
        <f t="shared" si="12"/>
        <v>726</v>
      </c>
      <c r="H71" s="61">
        <f t="shared" si="0"/>
        <v>798.6</v>
      </c>
      <c r="I71" s="80">
        <f>I70</f>
        <v>14860</v>
      </c>
      <c r="J71" s="81">
        <f t="shared" si="6"/>
        <v>10788360</v>
      </c>
      <c r="K71" s="82">
        <f t="shared" si="2"/>
        <v>11651429</v>
      </c>
      <c r="L71" s="83">
        <f t="shared" si="3"/>
        <v>24500</v>
      </c>
      <c r="M71" s="82">
        <f t="shared" si="4"/>
        <v>2076360</v>
      </c>
    </row>
    <row r="72" spans="1:13" x14ac:dyDescent="0.25">
      <c r="A72" s="60">
        <v>71</v>
      </c>
      <c r="B72" s="61">
        <v>1004</v>
      </c>
      <c r="C72" s="61">
        <v>10</v>
      </c>
      <c r="D72" s="62" t="s">
        <v>12</v>
      </c>
      <c r="E72" s="65">
        <v>652</v>
      </c>
      <c r="F72" s="65">
        <v>74</v>
      </c>
      <c r="G72" s="61">
        <f t="shared" si="12"/>
        <v>726</v>
      </c>
      <c r="H72" s="61">
        <f t="shared" si="0"/>
        <v>798.6</v>
      </c>
      <c r="I72" s="80">
        <f>I71</f>
        <v>14860</v>
      </c>
      <c r="J72" s="81">
        <f t="shared" si="6"/>
        <v>10788360</v>
      </c>
      <c r="K72" s="82">
        <f t="shared" si="2"/>
        <v>11651429</v>
      </c>
      <c r="L72" s="83">
        <f t="shared" si="3"/>
        <v>24500</v>
      </c>
      <c r="M72" s="82">
        <f t="shared" si="4"/>
        <v>2076360</v>
      </c>
    </row>
    <row r="73" spans="1:13" x14ac:dyDescent="0.25">
      <c r="A73" s="60">
        <v>72</v>
      </c>
      <c r="B73" s="61">
        <v>1005</v>
      </c>
      <c r="C73" s="61">
        <v>10</v>
      </c>
      <c r="D73" s="62" t="s">
        <v>18</v>
      </c>
      <c r="E73" s="65">
        <v>901</v>
      </c>
      <c r="F73" s="65">
        <v>66</v>
      </c>
      <c r="G73" s="61">
        <f t="shared" si="12"/>
        <v>967</v>
      </c>
      <c r="H73" s="61">
        <f t="shared" si="0"/>
        <v>1063.7</v>
      </c>
      <c r="I73" s="80">
        <f>I72</f>
        <v>14860</v>
      </c>
      <c r="J73" s="81">
        <f t="shared" si="6"/>
        <v>14369620</v>
      </c>
      <c r="K73" s="82">
        <f t="shared" si="2"/>
        <v>15519190</v>
      </c>
      <c r="L73" s="83">
        <f t="shared" si="3"/>
        <v>32500</v>
      </c>
      <c r="M73" s="82">
        <f t="shared" si="4"/>
        <v>2765620</v>
      </c>
    </row>
    <row r="74" spans="1:13" x14ac:dyDescent="0.25">
      <c r="A74" s="60">
        <v>73</v>
      </c>
      <c r="B74" s="61">
        <v>1006</v>
      </c>
      <c r="C74" s="61">
        <v>10</v>
      </c>
      <c r="D74" s="62" t="s">
        <v>18</v>
      </c>
      <c r="E74" s="65">
        <v>812</v>
      </c>
      <c r="F74" s="65">
        <v>66</v>
      </c>
      <c r="G74" s="61">
        <f t="shared" si="12"/>
        <v>878</v>
      </c>
      <c r="H74" s="61">
        <f t="shared" si="0"/>
        <v>965.80000000000007</v>
      </c>
      <c r="I74" s="80">
        <f>I73</f>
        <v>14860</v>
      </c>
      <c r="J74" s="81">
        <f t="shared" si="6"/>
        <v>13047080</v>
      </c>
      <c r="K74" s="82">
        <f t="shared" si="2"/>
        <v>14090846</v>
      </c>
      <c r="L74" s="83">
        <f t="shared" si="3"/>
        <v>29500</v>
      </c>
      <c r="M74" s="82">
        <f t="shared" si="4"/>
        <v>2511080</v>
      </c>
    </row>
    <row r="75" spans="1:13" x14ac:dyDescent="0.25">
      <c r="A75" s="60">
        <v>74</v>
      </c>
      <c r="B75" s="61">
        <v>1007</v>
      </c>
      <c r="C75" s="61">
        <v>10</v>
      </c>
      <c r="D75" s="62" t="s">
        <v>12</v>
      </c>
      <c r="E75" s="65">
        <v>635</v>
      </c>
      <c r="F75" s="65">
        <v>74</v>
      </c>
      <c r="G75" s="61">
        <f t="shared" si="12"/>
        <v>709</v>
      </c>
      <c r="H75" s="61">
        <f t="shared" si="0"/>
        <v>779.90000000000009</v>
      </c>
      <c r="I75" s="80">
        <f>I74</f>
        <v>14860</v>
      </c>
      <c r="J75" s="81">
        <f t="shared" si="6"/>
        <v>10535740</v>
      </c>
      <c r="K75" s="82">
        <f t="shared" si="2"/>
        <v>11378599</v>
      </c>
      <c r="L75" s="83">
        <f t="shared" si="3"/>
        <v>23500</v>
      </c>
      <c r="M75" s="82">
        <f t="shared" si="4"/>
        <v>2027740.0000000002</v>
      </c>
    </row>
    <row r="76" spans="1:13" x14ac:dyDescent="0.25">
      <c r="A76" s="60">
        <v>75</v>
      </c>
      <c r="B76" s="61">
        <v>1008</v>
      </c>
      <c r="C76" s="61">
        <v>10</v>
      </c>
      <c r="D76" s="62" t="s">
        <v>12</v>
      </c>
      <c r="E76" s="65">
        <v>635</v>
      </c>
      <c r="F76" s="65">
        <v>74</v>
      </c>
      <c r="G76" s="61">
        <f t="shared" si="12"/>
        <v>709</v>
      </c>
      <c r="H76" s="61">
        <f t="shared" si="0"/>
        <v>779.90000000000009</v>
      </c>
      <c r="I76" s="80">
        <f>I75</f>
        <v>14860</v>
      </c>
      <c r="J76" s="81">
        <f t="shared" si="6"/>
        <v>10535740</v>
      </c>
      <c r="K76" s="82">
        <f t="shared" si="2"/>
        <v>11378599</v>
      </c>
      <c r="L76" s="83">
        <f t="shared" si="3"/>
        <v>23500</v>
      </c>
      <c r="M76" s="82">
        <f t="shared" si="4"/>
        <v>2027740.0000000002</v>
      </c>
    </row>
    <row r="77" spans="1:13" x14ac:dyDescent="0.25">
      <c r="A77" s="60">
        <v>76</v>
      </c>
      <c r="B77" s="61">
        <v>1101</v>
      </c>
      <c r="C77" s="61">
        <v>11</v>
      </c>
      <c r="D77" s="62" t="s">
        <v>18</v>
      </c>
      <c r="E77" s="63">
        <v>810</v>
      </c>
      <c r="F77" s="63">
        <v>66</v>
      </c>
      <c r="G77" s="61">
        <f t="shared" si="12"/>
        <v>876</v>
      </c>
      <c r="H77" s="61">
        <f t="shared" si="0"/>
        <v>963.6</v>
      </c>
      <c r="I77" s="80">
        <f>I76+40</f>
        <v>14900</v>
      </c>
      <c r="J77" s="81">
        <f t="shared" si="6"/>
        <v>13052400</v>
      </c>
      <c r="K77" s="82">
        <f t="shared" ref="K77:K98" si="13">ROUND(J77*1.08,0)</f>
        <v>14096592</v>
      </c>
      <c r="L77" s="83">
        <f t="shared" ref="L77:L98" si="14">MROUND((K77*0.025/12),500)</f>
        <v>29500</v>
      </c>
      <c r="M77" s="82">
        <f t="shared" si="4"/>
        <v>2505360</v>
      </c>
    </row>
    <row r="78" spans="1:13" x14ac:dyDescent="0.25">
      <c r="A78" s="60">
        <v>77</v>
      </c>
      <c r="B78" s="61">
        <v>1102</v>
      </c>
      <c r="C78" s="61">
        <v>11</v>
      </c>
      <c r="D78" s="62" t="s">
        <v>18</v>
      </c>
      <c r="E78" s="65">
        <v>829</v>
      </c>
      <c r="F78" s="65">
        <v>66</v>
      </c>
      <c r="G78" s="61">
        <f t="shared" si="12"/>
        <v>895</v>
      </c>
      <c r="H78" s="61">
        <f t="shared" si="0"/>
        <v>984.50000000000011</v>
      </c>
      <c r="I78" s="80">
        <f>I77</f>
        <v>14900</v>
      </c>
      <c r="J78" s="81">
        <f t="shared" si="6"/>
        <v>13335500</v>
      </c>
      <c r="K78" s="82">
        <f t="shared" si="13"/>
        <v>14402340</v>
      </c>
      <c r="L78" s="83">
        <f t="shared" si="14"/>
        <v>30000</v>
      </c>
      <c r="M78" s="82">
        <f t="shared" si="4"/>
        <v>2559700.0000000005</v>
      </c>
    </row>
    <row r="79" spans="1:13" x14ac:dyDescent="0.25">
      <c r="A79" s="60">
        <v>78</v>
      </c>
      <c r="B79" s="61">
        <v>1103</v>
      </c>
      <c r="C79" s="61">
        <v>11</v>
      </c>
      <c r="D79" s="62" t="s">
        <v>12</v>
      </c>
      <c r="E79" s="65">
        <v>652</v>
      </c>
      <c r="F79" s="65">
        <v>74</v>
      </c>
      <c r="G79" s="61">
        <f t="shared" si="12"/>
        <v>726</v>
      </c>
      <c r="H79" s="61">
        <f t="shared" si="0"/>
        <v>798.6</v>
      </c>
      <c r="I79" s="80">
        <f>I78</f>
        <v>14900</v>
      </c>
      <c r="J79" s="81">
        <f t="shared" si="6"/>
        <v>10817400</v>
      </c>
      <c r="K79" s="82">
        <f t="shared" si="13"/>
        <v>11682792</v>
      </c>
      <c r="L79" s="83">
        <f t="shared" si="14"/>
        <v>24500</v>
      </c>
      <c r="M79" s="82">
        <f t="shared" si="4"/>
        <v>2076360</v>
      </c>
    </row>
    <row r="80" spans="1:13" x14ac:dyDescent="0.25">
      <c r="A80" s="60">
        <v>79</v>
      </c>
      <c r="B80" s="61">
        <v>1104</v>
      </c>
      <c r="C80" s="61">
        <v>11</v>
      </c>
      <c r="D80" s="62" t="s">
        <v>12</v>
      </c>
      <c r="E80" s="65">
        <v>652</v>
      </c>
      <c r="F80" s="65">
        <v>74</v>
      </c>
      <c r="G80" s="61">
        <f t="shared" si="12"/>
        <v>726</v>
      </c>
      <c r="H80" s="61">
        <f t="shared" si="0"/>
        <v>798.6</v>
      </c>
      <c r="I80" s="80">
        <f>I79</f>
        <v>14900</v>
      </c>
      <c r="J80" s="81">
        <f t="shared" si="6"/>
        <v>10817400</v>
      </c>
      <c r="K80" s="82">
        <f t="shared" si="13"/>
        <v>11682792</v>
      </c>
      <c r="L80" s="83">
        <f t="shared" si="14"/>
        <v>24500</v>
      </c>
      <c r="M80" s="82">
        <f t="shared" si="4"/>
        <v>2076360</v>
      </c>
    </row>
    <row r="81" spans="1:13" x14ac:dyDescent="0.25">
      <c r="A81" s="60">
        <v>80</v>
      </c>
      <c r="B81" s="61">
        <v>1105</v>
      </c>
      <c r="C81" s="61">
        <v>11</v>
      </c>
      <c r="D81" s="62" t="s">
        <v>18</v>
      </c>
      <c r="E81" s="65">
        <v>901</v>
      </c>
      <c r="F81" s="65">
        <v>66</v>
      </c>
      <c r="G81" s="61">
        <f t="shared" si="12"/>
        <v>967</v>
      </c>
      <c r="H81" s="61">
        <f t="shared" si="0"/>
        <v>1063.7</v>
      </c>
      <c r="I81" s="80">
        <f>I80</f>
        <v>14900</v>
      </c>
      <c r="J81" s="81">
        <f t="shared" si="6"/>
        <v>14408300</v>
      </c>
      <c r="K81" s="82">
        <f t="shared" si="13"/>
        <v>15560964</v>
      </c>
      <c r="L81" s="83">
        <f t="shared" si="14"/>
        <v>32500</v>
      </c>
      <c r="M81" s="82">
        <f t="shared" si="4"/>
        <v>2765620</v>
      </c>
    </row>
    <row r="82" spans="1:13" x14ac:dyDescent="0.25">
      <c r="A82" s="60">
        <v>81</v>
      </c>
      <c r="B82" s="61">
        <v>1107</v>
      </c>
      <c r="C82" s="61">
        <v>11</v>
      </c>
      <c r="D82" s="62" t="s">
        <v>12</v>
      </c>
      <c r="E82" s="65">
        <v>635</v>
      </c>
      <c r="F82" s="65">
        <v>74</v>
      </c>
      <c r="G82" s="61">
        <f t="shared" si="12"/>
        <v>709</v>
      </c>
      <c r="H82" s="61">
        <f t="shared" si="0"/>
        <v>779.90000000000009</v>
      </c>
      <c r="I82" s="80">
        <f>I81</f>
        <v>14900</v>
      </c>
      <c r="J82" s="81">
        <f t="shared" si="6"/>
        <v>10564100</v>
      </c>
      <c r="K82" s="82">
        <f t="shared" si="13"/>
        <v>11409228</v>
      </c>
      <c r="L82" s="83">
        <f t="shared" si="14"/>
        <v>24000</v>
      </c>
      <c r="M82" s="82">
        <f t="shared" si="4"/>
        <v>2027740.0000000002</v>
      </c>
    </row>
    <row r="83" spans="1:13" x14ac:dyDescent="0.25">
      <c r="A83" s="60">
        <v>82</v>
      </c>
      <c r="B83" s="61">
        <v>1108</v>
      </c>
      <c r="C83" s="61">
        <v>11</v>
      </c>
      <c r="D83" s="62" t="s">
        <v>12</v>
      </c>
      <c r="E83" s="65">
        <v>635</v>
      </c>
      <c r="F83" s="65">
        <v>74</v>
      </c>
      <c r="G83" s="61">
        <f t="shared" si="12"/>
        <v>709</v>
      </c>
      <c r="H83" s="61">
        <f t="shared" si="0"/>
        <v>779.90000000000009</v>
      </c>
      <c r="I83" s="80">
        <f>I82</f>
        <v>14900</v>
      </c>
      <c r="J83" s="81">
        <f t="shared" si="6"/>
        <v>10564100</v>
      </c>
      <c r="K83" s="82">
        <f t="shared" si="13"/>
        <v>11409228</v>
      </c>
      <c r="L83" s="83">
        <f t="shared" si="14"/>
        <v>24000</v>
      </c>
      <c r="M83" s="82">
        <f t="shared" si="4"/>
        <v>2027740.0000000002</v>
      </c>
    </row>
    <row r="84" spans="1:13" x14ac:dyDescent="0.25">
      <c r="A84" s="60">
        <v>83</v>
      </c>
      <c r="B84" s="61">
        <v>1201</v>
      </c>
      <c r="C84" s="61">
        <v>12</v>
      </c>
      <c r="D84" s="62" t="s">
        <v>18</v>
      </c>
      <c r="E84" s="63">
        <v>810</v>
      </c>
      <c r="F84" s="63">
        <v>66</v>
      </c>
      <c r="G84" s="61">
        <f t="shared" si="12"/>
        <v>876</v>
      </c>
      <c r="H84" s="61">
        <f t="shared" si="0"/>
        <v>963.6</v>
      </c>
      <c r="I84" s="80">
        <f>I83+40</f>
        <v>14940</v>
      </c>
      <c r="J84" s="81">
        <f t="shared" si="6"/>
        <v>13087440</v>
      </c>
      <c r="K84" s="82">
        <f t="shared" si="13"/>
        <v>14134435</v>
      </c>
      <c r="L84" s="83">
        <f t="shared" si="14"/>
        <v>29500</v>
      </c>
      <c r="M84" s="82">
        <f t="shared" si="4"/>
        <v>2505360</v>
      </c>
    </row>
    <row r="85" spans="1:13" x14ac:dyDescent="0.25">
      <c r="A85" s="60">
        <v>84</v>
      </c>
      <c r="B85" s="61">
        <v>1202</v>
      </c>
      <c r="C85" s="61">
        <v>12</v>
      </c>
      <c r="D85" s="62" t="s">
        <v>18</v>
      </c>
      <c r="E85" s="65">
        <v>829</v>
      </c>
      <c r="F85" s="65">
        <v>66</v>
      </c>
      <c r="G85" s="61">
        <f t="shared" si="12"/>
        <v>895</v>
      </c>
      <c r="H85" s="61">
        <f t="shared" si="0"/>
        <v>984.50000000000011</v>
      </c>
      <c r="I85" s="80">
        <f>I84</f>
        <v>14940</v>
      </c>
      <c r="J85" s="81">
        <f t="shared" si="6"/>
        <v>13371300</v>
      </c>
      <c r="K85" s="82">
        <f t="shared" si="13"/>
        <v>14441004</v>
      </c>
      <c r="L85" s="83">
        <f t="shared" si="14"/>
        <v>30000</v>
      </c>
      <c r="M85" s="82">
        <f t="shared" si="4"/>
        <v>2559700.0000000005</v>
      </c>
    </row>
    <row r="86" spans="1:13" x14ac:dyDescent="0.25">
      <c r="A86" s="60">
        <v>85</v>
      </c>
      <c r="B86" s="61">
        <v>1203</v>
      </c>
      <c r="C86" s="61">
        <v>12</v>
      </c>
      <c r="D86" s="62" t="s">
        <v>12</v>
      </c>
      <c r="E86" s="65">
        <v>652</v>
      </c>
      <c r="F86" s="65">
        <v>74</v>
      </c>
      <c r="G86" s="61">
        <f t="shared" si="12"/>
        <v>726</v>
      </c>
      <c r="H86" s="61">
        <f t="shared" si="0"/>
        <v>798.6</v>
      </c>
      <c r="I86" s="80">
        <f>I85</f>
        <v>14940</v>
      </c>
      <c r="J86" s="81">
        <f t="shared" si="6"/>
        <v>10846440</v>
      </c>
      <c r="K86" s="82">
        <f t="shared" si="13"/>
        <v>11714155</v>
      </c>
      <c r="L86" s="83">
        <f t="shared" si="14"/>
        <v>24500</v>
      </c>
      <c r="M86" s="82">
        <f t="shared" si="4"/>
        <v>2076360</v>
      </c>
    </row>
    <row r="87" spans="1:13" x14ac:dyDescent="0.25">
      <c r="A87" s="60">
        <v>86</v>
      </c>
      <c r="B87" s="61">
        <v>1204</v>
      </c>
      <c r="C87" s="61">
        <v>12</v>
      </c>
      <c r="D87" s="62" t="s">
        <v>12</v>
      </c>
      <c r="E87" s="65">
        <v>652</v>
      </c>
      <c r="F87" s="65">
        <v>74</v>
      </c>
      <c r="G87" s="61">
        <f t="shared" si="12"/>
        <v>726</v>
      </c>
      <c r="H87" s="61">
        <f t="shared" si="0"/>
        <v>798.6</v>
      </c>
      <c r="I87" s="80">
        <f>I86</f>
        <v>14940</v>
      </c>
      <c r="J87" s="81">
        <f t="shared" si="6"/>
        <v>10846440</v>
      </c>
      <c r="K87" s="82">
        <f t="shared" si="13"/>
        <v>11714155</v>
      </c>
      <c r="L87" s="83">
        <f t="shared" si="14"/>
        <v>24500</v>
      </c>
      <c r="M87" s="82">
        <f t="shared" si="4"/>
        <v>2076360</v>
      </c>
    </row>
    <row r="88" spans="1:13" x14ac:dyDescent="0.25">
      <c r="A88" s="60">
        <v>87</v>
      </c>
      <c r="B88" s="61">
        <v>1205</v>
      </c>
      <c r="C88" s="61">
        <v>12</v>
      </c>
      <c r="D88" s="62" t="s">
        <v>18</v>
      </c>
      <c r="E88" s="65">
        <v>901</v>
      </c>
      <c r="F88" s="65">
        <v>66</v>
      </c>
      <c r="G88" s="61">
        <f t="shared" si="12"/>
        <v>967</v>
      </c>
      <c r="H88" s="61">
        <f t="shared" si="0"/>
        <v>1063.7</v>
      </c>
      <c r="I88" s="80">
        <f>I87</f>
        <v>14940</v>
      </c>
      <c r="J88" s="81">
        <f t="shared" si="6"/>
        <v>14446980</v>
      </c>
      <c r="K88" s="82">
        <f t="shared" si="13"/>
        <v>15602738</v>
      </c>
      <c r="L88" s="83">
        <f t="shared" si="14"/>
        <v>32500</v>
      </c>
      <c r="M88" s="82">
        <f t="shared" si="4"/>
        <v>2765620</v>
      </c>
    </row>
    <row r="89" spans="1:13" x14ac:dyDescent="0.25">
      <c r="A89" s="60">
        <v>88</v>
      </c>
      <c r="B89" s="61">
        <v>1206</v>
      </c>
      <c r="C89" s="61">
        <v>12</v>
      </c>
      <c r="D89" s="62" t="s">
        <v>18</v>
      </c>
      <c r="E89" s="65">
        <v>812</v>
      </c>
      <c r="F89" s="65">
        <v>66</v>
      </c>
      <c r="G89" s="61">
        <f t="shared" si="12"/>
        <v>878</v>
      </c>
      <c r="H89" s="61">
        <f t="shared" si="0"/>
        <v>965.80000000000007</v>
      </c>
      <c r="I89" s="80">
        <f>I88</f>
        <v>14940</v>
      </c>
      <c r="J89" s="81">
        <f t="shared" si="6"/>
        <v>13117320</v>
      </c>
      <c r="K89" s="82">
        <f t="shared" si="13"/>
        <v>14166706</v>
      </c>
      <c r="L89" s="83">
        <f t="shared" si="14"/>
        <v>29500</v>
      </c>
      <c r="M89" s="82">
        <f t="shared" si="4"/>
        <v>2511080</v>
      </c>
    </row>
    <row r="90" spans="1:13" x14ac:dyDescent="0.25">
      <c r="A90" s="60">
        <v>89</v>
      </c>
      <c r="B90" s="61">
        <v>1207</v>
      </c>
      <c r="C90" s="61">
        <v>12</v>
      </c>
      <c r="D90" s="62" t="s">
        <v>12</v>
      </c>
      <c r="E90" s="65">
        <v>635</v>
      </c>
      <c r="F90" s="65">
        <v>74</v>
      </c>
      <c r="G90" s="61">
        <f t="shared" si="12"/>
        <v>709</v>
      </c>
      <c r="H90" s="61">
        <f t="shared" si="0"/>
        <v>779.90000000000009</v>
      </c>
      <c r="I90" s="80">
        <f>I89</f>
        <v>14940</v>
      </c>
      <c r="J90" s="81">
        <f t="shared" si="6"/>
        <v>10592460</v>
      </c>
      <c r="K90" s="82">
        <f t="shared" si="13"/>
        <v>11439857</v>
      </c>
      <c r="L90" s="83">
        <f t="shared" si="14"/>
        <v>24000</v>
      </c>
      <c r="M90" s="82">
        <f t="shared" si="4"/>
        <v>2027740.0000000002</v>
      </c>
    </row>
    <row r="91" spans="1:13" x14ac:dyDescent="0.25">
      <c r="A91" s="60">
        <v>90</v>
      </c>
      <c r="B91" s="61">
        <v>1208</v>
      </c>
      <c r="C91" s="61">
        <v>12</v>
      </c>
      <c r="D91" s="62" t="s">
        <v>12</v>
      </c>
      <c r="E91" s="65">
        <v>635</v>
      </c>
      <c r="F91" s="65">
        <v>74</v>
      </c>
      <c r="G91" s="61">
        <f t="shared" si="12"/>
        <v>709</v>
      </c>
      <c r="H91" s="61">
        <f t="shared" si="0"/>
        <v>779.90000000000009</v>
      </c>
      <c r="I91" s="80">
        <f>I90</f>
        <v>14940</v>
      </c>
      <c r="J91" s="81">
        <f t="shared" si="6"/>
        <v>10592460</v>
      </c>
      <c r="K91" s="82">
        <f t="shared" si="13"/>
        <v>11439857</v>
      </c>
      <c r="L91" s="83">
        <f t="shared" si="14"/>
        <v>24000</v>
      </c>
      <c r="M91" s="82">
        <f t="shared" si="4"/>
        <v>2027740.0000000002</v>
      </c>
    </row>
    <row r="92" spans="1:13" x14ac:dyDescent="0.25">
      <c r="A92" s="60">
        <v>91</v>
      </c>
      <c r="B92" s="61">
        <v>1301</v>
      </c>
      <c r="C92" s="61">
        <v>13</v>
      </c>
      <c r="D92" s="62" t="s">
        <v>18</v>
      </c>
      <c r="E92" s="63">
        <v>810</v>
      </c>
      <c r="F92" s="63">
        <v>66</v>
      </c>
      <c r="G92" s="61">
        <f t="shared" si="12"/>
        <v>876</v>
      </c>
      <c r="H92" s="61">
        <f t="shared" si="0"/>
        <v>963.6</v>
      </c>
      <c r="I92" s="80">
        <f>I91+40</f>
        <v>14980</v>
      </c>
      <c r="J92" s="81">
        <f t="shared" si="6"/>
        <v>13122480</v>
      </c>
      <c r="K92" s="82">
        <f t="shared" si="13"/>
        <v>14172278</v>
      </c>
      <c r="L92" s="83">
        <f t="shared" si="14"/>
        <v>29500</v>
      </c>
      <c r="M92" s="82">
        <f t="shared" si="4"/>
        <v>2505360</v>
      </c>
    </row>
    <row r="93" spans="1:13" x14ac:dyDescent="0.25">
      <c r="A93" s="60">
        <v>92</v>
      </c>
      <c r="B93" s="61">
        <v>1302</v>
      </c>
      <c r="C93" s="61">
        <v>13</v>
      </c>
      <c r="D93" s="62" t="s">
        <v>18</v>
      </c>
      <c r="E93" s="65">
        <v>829</v>
      </c>
      <c r="F93" s="65">
        <v>66</v>
      </c>
      <c r="G93" s="61">
        <f t="shared" si="12"/>
        <v>895</v>
      </c>
      <c r="H93" s="61">
        <f t="shared" si="0"/>
        <v>984.50000000000011</v>
      </c>
      <c r="I93" s="80">
        <f>I92</f>
        <v>14980</v>
      </c>
      <c r="J93" s="81">
        <f t="shared" si="6"/>
        <v>13407100</v>
      </c>
      <c r="K93" s="82">
        <f t="shared" si="13"/>
        <v>14479668</v>
      </c>
      <c r="L93" s="83">
        <f t="shared" si="14"/>
        <v>30000</v>
      </c>
      <c r="M93" s="82">
        <f t="shared" si="4"/>
        <v>2559700.0000000005</v>
      </c>
    </row>
    <row r="94" spans="1:13" x14ac:dyDescent="0.25">
      <c r="A94" s="60">
        <v>93</v>
      </c>
      <c r="B94" s="61">
        <v>1303</v>
      </c>
      <c r="C94" s="61">
        <v>13</v>
      </c>
      <c r="D94" s="62" t="s">
        <v>12</v>
      </c>
      <c r="E94" s="65">
        <v>652</v>
      </c>
      <c r="F94" s="65">
        <v>74</v>
      </c>
      <c r="G94" s="61">
        <f t="shared" si="12"/>
        <v>726</v>
      </c>
      <c r="H94" s="61">
        <f t="shared" si="0"/>
        <v>798.6</v>
      </c>
      <c r="I94" s="80">
        <f>I93</f>
        <v>14980</v>
      </c>
      <c r="J94" s="81">
        <f t="shared" si="6"/>
        <v>10875480</v>
      </c>
      <c r="K94" s="82">
        <f t="shared" si="13"/>
        <v>11745518</v>
      </c>
      <c r="L94" s="83">
        <f t="shared" si="14"/>
        <v>24500</v>
      </c>
      <c r="M94" s="82">
        <f t="shared" si="4"/>
        <v>2076360</v>
      </c>
    </row>
    <row r="95" spans="1:13" x14ac:dyDescent="0.25">
      <c r="A95" s="60">
        <v>94</v>
      </c>
      <c r="B95" s="61">
        <v>1304</v>
      </c>
      <c r="C95" s="61">
        <v>13</v>
      </c>
      <c r="D95" s="62" t="s">
        <v>12</v>
      </c>
      <c r="E95" s="65">
        <v>652</v>
      </c>
      <c r="F95" s="65">
        <v>74</v>
      </c>
      <c r="G95" s="61">
        <f t="shared" si="12"/>
        <v>726</v>
      </c>
      <c r="H95" s="61">
        <f t="shared" si="0"/>
        <v>798.6</v>
      </c>
      <c r="I95" s="80">
        <f>I94</f>
        <v>14980</v>
      </c>
      <c r="J95" s="81">
        <f t="shared" si="6"/>
        <v>10875480</v>
      </c>
      <c r="K95" s="82">
        <f t="shared" si="13"/>
        <v>11745518</v>
      </c>
      <c r="L95" s="83">
        <f t="shared" si="14"/>
        <v>24500</v>
      </c>
      <c r="M95" s="82">
        <f t="shared" si="4"/>
        <v>2076360</v>
      </c>
    </row>
    <row r="96" spans="1:13" x14ac:dyDescent="0.25">
      <c r="A96" s="60">
        <v>95</v>
      </c>
      <c r="B96" s="61">
        <v>1305</v>
      </c>
      <c r="C96" s="61">
        <v>13</v>
      </c>
      <c r="D96" s="62" t="s">
        <v>18</v>
      </c>
      <c r="E96" s="65">
        <v>901</v>
      </c>
      <c r="F96" s="65">
        <v>66</v>
      </c>
      <c r="G96" s="61">
        <f t="shared" si="12"/>
        <v>967</v>
      </c>
      <c r="H96" s="61">
        <f t="shared" si="0"/>
        <v>1063.7</v>
      </c>
      <c r="I96" s="80">
        <f>I95</f>
        <v>14980</v>
      </c>
      <c r="J96" s="81">
        <f t="shared" si="6"/>
        <v>14485660</v>
      </c>
      <c r="K96" s="82">
        <f t="shared" si="13"/>
        <v>15644513</v>
      </c>
      <c r="L96" s="83">
        <f t="shared" si="14"/>
        <v>32500</v>
      </c>
      <c r="M96" s="82">
        <f t="shared" si="4"/>
        <v>2765620</v>
      </c>
    </row>
    <row r="97" spans="1:13" x14ac:dyDescent="0.25">
      <c r="A97" s="60">
        <v>96</v>
      </c>
      <c r="B97" s="61">
        <v>1306</v>
      </c>
      <c r="C97" s="61">
        <v>13</v>
      </c>
      <c r="D97" s="62" t="s">
        <v>18</v>
      </c>
      <c r="E97" s="65">
        <v>812</v>
      </c>
      <c r="F97" s="65">
        <v>66</v>
      </c>
      <c r="G97" s="61">
        <f t="shared" si="12"/>
        <v>878</v>
      </c>
      <c r="H97" s="61">
        <f t="shared" si="0"/>
        <v>965.80000000000007</v>
      </c>
      <c r="I97" s="80">
        <f>I96</f>
        <v>14980</v>
      </c>
      <c r="J97" s="81">
        <f t="shared" si="6"/>
        <v>13152440</v>
      </c>
      <c r="K97" s="82">
        <f t="shared" si="13"/>
        <v>14204635</v>
      </c>
      <c r="L97" s="83">
        <f t="shared" si="14"/>
        <v>29500</v>
      </c>
      <c r="M97" s="82">
        <f t="shared" si="4"/>
        <v>2511080</v>
      </c>
    </row>
    <row r="98" spans="1:13" x14ac:dyDescent="0.25">
      <c r="A98" s="60">
        <v>97</v>
      </c>
      <c r="B98" s="61">
        <v>1307</v>
      </c>
      <c r="C98" s="61">
        <v>13</v>
      </c>
      <c r="D98" s="62" t="s">
        <v>12</v>
      </c>
      <c r="E98" s="65">
        <v>635</v>
      </c>
      <c r="F98" s="65">
        <v>74</v>
      </c>
      <c r="G98" s="61">
        <f t="shared" si="12"/>
        <v>709</v>
      </c>
      <c r="H98" s="61">
        <f t="shared" si="0"/>
        <v>779.90000000000009</v>
      </c>
      <c r="I98" s="80">
        <f>I97</f>
        <v>14980</v>
      </c>
      <c r="J98" s="81">
        <f t="shared" si="6"/>
        <v>10620820</v>
      </c>
      <c r="K98" s="82">
        <f t="shared" si="13"/>
        <v>11470486</v>
      </c>
      <c r="L98" s="83">
        <f t="shared" si="14"/>
        <v>24000</v>
      </c>
      <c r="M98" s="82">
        <f t="shared" si="4"/>
        <v>2027740.0000000002</v>
      </c>
    </row>
    <row r="99" spans="1:13" x14ac:dyDescent="0.25">
      <c r="A99" s="60">
        <v>98</v>
      </c>
      <c r="B99" s="61">
        <v>1308</v>
      </c>
      <c r="C99" s="61">
        <v>13</v>
      </c>
      <c r="D99" s="62" t="s">
        <v>12</v>
      </c>
      <c r="E99" s="65">
        <v>635</v>
      </c>
      <c r="F99" s="65">
        <v>74</v>
      </c>
      <c r="G99" s="61">
        <f t="shared" si="12"/>
        <v>709</v>
      </c>
      <c r="H99" s="61">
        <f t="shared" si="0"/>
        <v>779.90000000000009</v>
      </c>
      <c r="I99" s="80">
        <f>I98</f>
        <v>14980</v>
      </c>
      <c r="J99" s="81">
        <f t="shared" si="1"/>
        <v>10620820</v>
      </c>
      <c r="K99" s="82">
        <f t="shared" si="2"/>
        <v>11470486</v>
      </c>
      <c r="L99" s="83">
        <f t="shared" si="3"/>
        <v>24000</v>
      </c>
      <c r="M99" s="82">
        <f t="shared" si="4"/>
        <v>2027740.0000000002</v>
      </c>
    </row>
    <row r="100" spans="1:13" s="59" customFormat="1" x14ac:dyDescent="0.25">
      <c r="A100" s="75" t="s">
        <v>3</v>
      </c>
      <c r="B100" s="75"/>
      <c r="C100" s="75"/>
      <c r="D100" s="75"/>
      <c r="E100" s="69">
        <f t="shared" ref="E100:H100" si="15">SUM(E2:E99)</f>
        <v>72522</v>
      </c>
      <c r="F100" s="69">
        <f t="shared" si="15"/>
        <v>6868</v>
      </c>
      <c r="G100" s="69">
        <f t="shared" si="15"/>
        <v>79390</v>
      </c>
      <c r="H100" s="69">
        <f t="shared" si="15"/>
        <v>87329</v>
      </c>
      <c r="I100" s="80"/>
      <c r="J100" s="84">
        <f>SUM(J2:J99)</f>
        <v>1170829400</v>
      </c>
      <c r="K100" s="85">
        <f>SUM(K2:K99)</f>
        <v>1264495751</v>
      </c>
      <c r="L100" s="86"/>
      <c r="M100" s="85">
        <f>SUM(M2:M99)</f>
        <v>227055400</v>
      </c>
    </row>
  </sheetData>
  <mergeCells count="1">
    <mergeCell ref="A100:D10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CC638-BE3E-404D-9A0F-28A30D59E949}">
  <dimension ref="A1:O65"/>
  <sheetViews>
    <sheetView topLeftCell="A41" zoomScale="145" zoomScaleNormal="145" workbookViewId="0">
      <selection activeCell="M55" sqref="M55"/>
    </sheetView>
  </sheetViews>
  <sheetFormatPr defaultRowHeight="15" x14ac:dyDescent="0.25"/>
  <cols>
    <col min="1" max="1" width="4" style="66" customWidth="1"/>
    <col min="2" max="2" width="5.140625" style="66" customWidth="1"/>
    <col min="3" max="3" width="4.7109375" style="66" customWidth="1"/>
    <col min="4" max="4" width="6.140625" style="67" customWidth="1"/>
    <col min="5" max="6" width="7.140625" style="68" customWidth="1"/>
    <col min="7" max="7" width="5.5703125" style="71" customWidth="1"/>
    <col min="8" max="8" width="5.85546875" style="59" customWidth="1"/>
    <col min="9" max="9" width="6.7109375" style="87" customWidth="1"/>
    <col min="10" max="10" width="12.28515625" style="87" customWidth="1"/>
    <col min="11" max="11" width="11" style="87" customWidth="1"/>
    <col min="12" max="12" width="7.7109375" style="87" customWidth="1"/>
    <col min="13" max="13" width="9.85546875" style="87" customWidth="1"/>
    <col min="15" max="15" width="10.42578125" bestFit="1" customWidth="1"/>
  </cols>
  <sheetData>
    <row r="1" spans="1:15" s="59" customFormat="1" ht="66" customHeight="1" x14ac:dyDescent="0.25">
      <c r="A1" s="55" t="s">
        <v>1</v>
      </c>
      <c r="B1" s="56" t="s">
        <v>0</v>
      </c>
      <c r="C1" s="56" t="s">
        <v>2</v>
      </c>
      <c r="D1" s="56" t="s">
        <v>11</v>
      </c>
      <c r="E1" s="56" t="s">
        <v>22</v>
      </c>
      <c r="F1" s="56" t="s">
        <v>23</v>
      </c>
      <c r="G1" s="56" t="s">
        <v>24</v>
      </c>
      <c r="H1" s="57" t="s">
        <v>13</v>
      </c>
      <c r="I1" s="77" t="s">
        <v>49</v>
      </c>
      <c r="J1" s="78" t="s">
        <v>50</v>
      </c>
      <c r="K1" s="79" t="s">
        <v>51</v>
      </c>
      <c r="L1" s="79" t="s">
        <v>52</v>
      </c>
      <c r="M1" s="79" t="s">
        <v>53</v>
      </c>
    </row>
    <row r="2" spans="1:15" x14ac:dyDescent="0.25">
      <c r="A2" s="60">
        <v>1</v>
      </c>
      <c r="B2" s="61">
        <v>101</v>
      </c>
      <c r="C2" s="61">
        <v>1</v>
      </c>
      <c r="D2" s="70" t="s">
        <v>18</v>
      </c>
      <c r="E2" s="63">
        <v>830.81</v>
      </c>
      <c r="F2" s="63">
        <v>65.760000000000005</v>
      </c>
      <c r="G2" s="61">
        <f>E2+F2</f>
        <v>896.56999999999994</v>
      </c>
      <c r="H2" s="61">
        <f>G2*1.1</f>
        <v>986.22699999999998</v>
      </c>
      <c r="I2" s="80">
        <v>14500</v>
      </c>
      <c r="J2" s="81">
        <f>G2*I2</f>
        <v>13000265</v>
      </c>
      <c r="K2" s="82">
        <f>ROUND(J2*1.08,0)</f>
        <v>14040286</v>
      </c>
      <c r="L2" s="83">
        <f t="shared" ref="L2:L26" si="0">MROUND((K2*0.025/12),500)</f>
        <v>29500</v>
      </c>
      <c r="M2" s="82">
        <f t="shared" ref="M2:M26" si="1">H2*2600</f>
        <v>2564190.1999999997</v>
      </c>
      <c r="O2" s="64"/>
    </row>
    <row r="3" spans="1:15" x14ac:dyDescent="0.25">
      <c r="A3" s="60">
        <v>2</v>
      </c>
      <c r="B3" s="61">
        <v>102</v>
      </c>
      <c r="C3" s="61">
        <v>1</v>
      </c>
      <c r="D3" s="70" t="s">
        <v>18</v>
      </c>
      <c r="E3" s="65">
        <v>901.12</v>
      </c>
      <c r="F3" s="65">
        <v>65.760000000000005</v>
      </c>
      <c r="G3" s="61">
        <f t="shared" ref="G3:G64" si="2">E3+F3</f>
        <v>966.88</v>
      </c>
      <c r="H3" s="61">
        <f t="shared" ref="H3:H64" si="3">G3*1.1</f>
        <v>1063.568</v>
      </c>
      <c r="I3" s="80">
        <f>I2</f>
        <v>14500</v>
      </c>
      <c r="J3" s="81">
        <f t="shared" ref="J3:J26" si="4">G3*I3</f>
        <v>14019760</v>
      </c>
      <c r="K3" s="82">
        <f t="shared" ref="K3:K26" si="5">ROUND(J3*1.08,0)</f>
        <v>15141341</v>
      </c>
      <c r="L3" s="83">
        <f t="shared" si="0"/>
        <v>31500</v>
      </c>
      <c r="M3" s="82">
        <f t="shared" si="1"/>
        <v>2765276.8</v>
      </c>
      <c r="O3" s="64"/>
    </row>
    <row r="4" spans="1:15" x14ac:dyDescent="0.25">
      <c r="A4" s="60">
        <v>3</v>
      </c>
      <c r="B4" s="61">
        <v>103</v>
      </c>
      <c r="C4" s="61">
        <v>1</v>
      </c>
      <c r="D4" s="70" t="s">
        <v>18</v>
      </c>
      <c r="E4" s="65">
        <v>901.12</v>
      </c>
      <c r="F4" s="65">
        <v>65.760000000000005</v>
      </c>
      <c r="G4" s="61">
        <f t="shared" si="2"/>
        <v>966.88</v>
      </c>
      <c r="H4" s="61">
        <f t="shared" si="3"/>
        <v>1063.568</v>
      </c>
      <c r="I4" s="80">
        <f>I3</f>
        <v>14500</v>
      </c>
      <c r="J4" s="81">
        <f t="shared" si="4"/>
        <v>14019760</v>
      </c>
      <c r="K4" s="82">
        <f t="shared" si="5"/>
        <v>15141341</v>
      </c>
      <c r="L4" s="83">
        <f t="shared" si="0"/>
        <v>31500</v>
      </c>
      <c r="M4" s="82">
        <f t="shared" si="1"/>
        <v>2765276.8</v>
      </c>
      <c r="O4" s="64"/>
    </row>
    <row r="5" spans="1:15" x14ac:dyDescent="0.25">
      <c r="A5" s="60">
        <v>4</v>
      </c>
      <c r="B5" s="61">
        <v>104</v>
      </c>
      <c r="C5" s="61">
        <v>1</v>
      </c>
      <c r="D5" s="70" t="s">
        <v>18</v>
      </c>
      <c r="E5" s="65">
        <v>830.81</v>
      </c>
      <c r="F5" s="65">
        <v>65.760000000000005</v>
      </c>
      <c r="G5" s="61">
        <f t="shared" si="2"/>
        <v>896.56999999999994</v>
      </c>
      <c r="H5" s="61">
        <f t="shared" si="3"/>
        <v>986.22699999999998</v>
      </c>
      <c r="I5" s="80">
        <f>I4</f>
        <v>14500</v>
      </c>
      <c r="J5" s="81">
        <f t="shared" si="4"/>
        <v>13000265</v>
      </c>
      <c r="K5" s="82">
        <f t="shared" si="5"/>
        <v>14040286</v>
      </c>
      <c r="L5" s="83">
        <f t="shared" si="0"/>
        <v>29500</v>
      </c>
      <c r="M5" s="82">
        <f t="shared" si="1"/>
        <v>2564190.1999999997</v>
      </c>
      <c r="O5" s="64"/>
    </row>
    <row r="6" spans="1:15" x14ac:dyDescent="0.25">
      <c r="A6" s="60">
        <v>5</v>
      </c>
      <c r="B6" s="61">
        <v>105</v>
      </c>
      <c r="C6" s="61">
        <v>1</v>
      </c>
      <c r="D6" s="62" t="s">
        <v>12</v>
      </c>
      <c r="E6" s="65">
        <v>638.52</v>
      </c>
      <c r="F6" s="65">
        <v>52.96</v>
      </c>
      <c r="G6" s="61">
        <f t="shared" si="2"/>
        <v>691.48</v>
      </c>
      <c r="H6" s="61">
        <f t="shared" si="3"/>
        <v>760.62800000000004</v>
      </c>
      <c r="I6" s="80">
        <f>I5</f>
        <v>14500</v>
      </c>
      <c r="J6" s="81">
        <f t="shared" si="4"/>
        <v>10026460</v>
      </c>
      <c r="K6" s="82">
        <f t="shared" si="5"/>
        <v>10828577</v>
      </c>
      <c r="L6" s="83">
        <f t="shared" si="0"/>
        <v>22500</v>
      </c>
      <c r="M6" s="82">
        <f t="shared" si="1"/>
        <v>1977632.8</v>
      </c>
      <c r="O6" s="64"/>
    </row>
    <row r="7" spans="1:15" x14ac:dyDescent="0.25">
      <c r="A7" s="60">
        <v>6</v>
      </c>
      <c r="B7" s="61">
        <v>201</v>
      </c>
      <c r="C7" s="61">
        <v>2</v>
      </c>
      <c r="D7" s="70" t="s">
        <v>18</v>
      </c>
      <c r="E7" s="63">
        <v>830.81</v>
      </c>
      <c r="F7" s="63">
        <v>65.760000000000005</v>
      </c>
      <c r="G7" s="61">
        <f t="shared" si="2"/>
        <v>896.56999999999994</v>
      </c>
      <c r="H7" s="61">
        <f t="shared" si="3"/>
        <v>986.22699999999998</v>
      </c>
      <c r="I7" s="80">
        <f>I6+40</f>
        <v>14540</v>
      </c>
      <c r="J7" s="81">
        <f t="shared" si="4"/>
        <v>13036127.799999999</v>
      </c>
      <c r="K7" s="82">
        <f t="shared" si="5"/>
        <v>14079018</v>
      </c>
      <c r="L7" s="83">
        <f t="shared" si="0"/>
        <v>29500</v>
      </c>
      <c r="M7" s="82">
        <f t="shared" si="1"/>
        <v>2564190.1999999997</v>
      </c>
      <c r="O7" s="64"/>
    </row>
    <row r="8" spans="1:15" x14ac:dyDescent="0.25">
      <c r="A8" s="60">
        <v>7</v>
      </c>
      <c r="B8" s="61">
        <v>202</v>
      </c>
      <c r="C8" s="61">
        <v>2</v>
      </c>
      <c r="D8" s="70" t="s">
        <v>18</v>
      </c>
      <c r="E8" s="65">
        <v>901.12</v>
      </c>
      <c r="F8" s="65">
        <v>65.760000000000005</v>
      </c>
      <c r="G8" s="61">
        <f t="shared" si="2"/>
        <v>966.88</v>
      </c>
      <c r="H8" s="61">
        <f t="shared" si="3"/>
        <v>1063.568</v>
      </c>
      <c r="I8" s="80">
        <f>I7</f>
        <v>14540</v>
      </c>
      <c r="J8" s="81">
        <f t="shared" si="4"/>
        <v>14058435.199999999</v>
      </c>
      <c r="K8" s="82">
        <f t="shared" si="5"/>
        <v>15183110</v>
      </c>
      <c r="L8" s="83">
        <f t="shared" si="0"/>
        <v>31500</v>
      </c>
      <c r="M8" s="82">
        <f t="shared" si="1"/>
        <v>2765276.8</v>
      </c>
    </row>
    <row r="9" spans="1:15" x14ac:dyDescent="0.25">
      <c r="A9" s="60">
        <v>8</v>
      </c>
      <c r="B9" s="61">
        <v>203</v>
      </c>
      <c r="C9" s="61">
        <v>2</v>
      </c>
      <c r="D9" s="70" t="s">
        <v>18</v>
      </c>
      <c r="E9" s="65">
        <v>901.12</v>
      </c>
      <c r="F9" s="65">
        <v>65.760000000000005</v>
      </c>
      <c r="G9" s="61">
        <f t="shared" si="2"/>
        <v>966.88</v>
      </c>
      <c r="H9" s="61">
        <f t="shared" si="3"/>
        <v>1063.568</v>
      </c>
      <c r="I9" s="80">
        <f>I8</f>
        <v>14540</v>
      </c>
      <c r="J9" s="81">
        <f t="shared" si="4"/>
        <v>14058435.199999999</v>
      </c>
      <c r="K9" s="82">
        <f t="shared" si="5"/>
        <v>15183110</v>
      </c>
      <c r="L9" s="83">
        <f t="shared" si="0"/>
        <v>31500</v>
      </c>
      <c r="M9" s="82">
        <f t="shared" si="1"/>
        <v>2765276.8</v>
      </c>
    </row>
    <row r="10" spans="1:15" x14ac:dyDescent="0.25">
      <c r="A10" s="60">
        <v>9</v>
      </c>
      <c r="B10" s="61">
        <v>204</v>
      </c>
      <c r="C10" s="61">
        <v>2</v>
      </c>
      <c r="D10" s="70" t="s">
        <v>18</v>
      </c>
      <c r="E10" s="65">
        <v>830.81</v>
      </c>
      <c r="F10" s="65">
        <v>65.760000000000005</v>
      </c>
      <c r="G10" s="61">
        <f t="shared" si="2"/>
        <v>896.56999999999994</v>
      </c>
      <c r="H10" s="61">
        <f t="shared" si="3"/>
        <v>986.22699999999998</v>
      </c>
      <c r="I10" s="80">
        <f>I9</f>
        <v>14540</v>
      </c>
      <c r="J10" s="81">
        <f t="shared" si="4"/>
        <v>13036127.799999999</v>
      </c>
      <c r="K10" s="82">
        <f t="shared" si="5"/>
        <v>14079018</v>
      </c>
      <c r="L10" s="83">
        <f t="shared" si="0"/>
        <v>29500</v>
      </c>
      <c r="M10" s="82">
        <f t="shared" si="1"/>
        <v>2564190.1999999997</v>
      </c>
    </row>
    <row r="11" spans="1:15" x14ac:dyDescent="0.25">
      <c r="A11" s="60">
        <v>10</v>
      </c>
      <c r="B11" s="61">
        <v>205</v>
      </c>
      <c r="C11" s="61">
        <v>2</v>
      </c>
      <c r="D11" s="62" t="s">
        <v>12</v>
      </c>
      <c r="E11" s="65">
        <v>638.52</v>
      </c>
      <c r="F11" s="65">
        <v>52.96</v>
      </c>
      <c r="G11" s="61">
        <f t="shared" si="2"/>
        <v>691.48</v>
      </c>
      <c r="H11" s="61">
        <f t="shared" si="3"/>
        <v>760.62800000000004</v>
      </c>
      <c r="I11" s="80">
        <f>I10</f>
        <v>14540</v>
      </c>
      <c r="J11" s="81">
        <f t="shared" si="4"/>
        <v>10054119.200000001</v>
      </c>
      <c r="K11" s="82">
        <f t="shared" si="5"/>
        <v>10858449</v>
      </c>
      <c r="L11" s="83">
        <f t="shared" si="0"/>
        <v>22500</v>
      </c>
      <c r="M11" s="82">
        <f t="shared" si="1"/>
        <v>1977632.8</v>
      </c>
    </row>
    <row r="12" spans="1:15" x14ac:dyDescent="0.25">
      <c r="A12" s="60">
        <v>11</v>
      </c>
      <c r="B12" s="61">
        <v>301</v>
      </c>
      <c r="C12" s="61">
        <v>3</v>
      </c>
      <c r="D12" s="70" t="s">
        <v>18</v>
      </c>
      <c r="E12" s="63">
        <v>830.81</v>
      </c>
      <c r="F12" s="63">
        <v>65.760000000000005</v>
      </c>
      <c r="G12" s="61">
        <f t="shared" si="2"/>
        <v>896.56999999999994</v>
      </c>
      <c r="H12" s="61">
        <f t="shared" si="3"/>
        <v>986.22699999999998</v>
      </c>
      <c r="I12" s="80">
        <f>I11+40</f>
        <v>14580</v>
      </c>
      <c r="J12" s="81">
        <f t="shared" si="4"/>
        <v>13071990.6</v>
      </c>
      <c r="K12" s="82">
        <f t="shared" si="5"/>
        <v>14117750</v>
      </c>
      <c r="L12" s="83">
        <f t="shared" si="0"/>
        <v>29500</v>
      </c>
      <c r="M12" s="82">
        <f t="shared" si="1"/>
        <v>2564190.1999999997</v>
      </c>
    </row>
    <row r="13" spans="1:15" x14ac:dyDescent="0.25">
      <c r="A13" s="60">
        <v>12</v>
      </c>
      <c r="B13" s="61">
        <v>302</v>
      </c>
      <c r="C13" s="61">
        <v>3</v>
      </c>
      <c r="D13" s="70" t="s">
        <v>18</v>
      </c>
      <c r="E13" s="65">
        <v>901.12</v>
      </c>
      <c r="F13" s="65">
        <v>65.760000000000005</v>
      </c>
      <c r="G13" s="61">
        <f t="shared" si="2"/>
        <v>966.88</v>
      </c>
      <c r="H13" s="61">
        <f t="shared" si="3"/>
        <v>1063.568</v>
      </c>
      <c r="I13" s="80">
        <f>I12</f>
        <v>14580</v>
      </c>
      <c r="J13" s="81">
        <f t="shared" si="4"/>
        <v>14097110.4</v>
      </c>
      <c r="K13" s="82">
        <f t="shared" si="5"/>
        <v>15224879</v>
      </c>
      <c r="L13" s="83">
        <f t="shared" si="0"/>
        <v>31500</v>
      </c>
      <c r="M13" s="82">
        <f t="shared" si="1"/>
        <v>2765276.8</v>
      </c>
    </row>
    <row r="14" spans="1:15" x14ac:dyDescent="0.25">
      <c r="A14" s="60">
        <v>13</v>
      </c>
      <c r="B14" s="61">
        <v>303</v>
      </c>
      <c r="C14" s="61">
        <v>3</v>
      </c>
      <c r="D14" s="70" t="s">
        <v>18</v>
      </c>
      <c r="E14" s="65">
        <v>901.12</v>
      </c>
      <c r="F14" s="65">
        <v>65.760000000000005</v>
      </c>
      <c r="G14" s="61">
        <f t="shared" si="2"/>
        <v>966.88</v>
      </c>
      <c r="H14" s="61">
        <f t="shared" si="3"/>
        <v>1063.568</v>
      </c>
      <c r="I14" s="80">
        <f>I13</f>
        <v>14580</v>
      </c>
      <c r="J14" s="81">
        <f t="shared" si="4"/>
        <v>14097110.4</v>
      </c>
      <c r="K14" s="82">
        <f t="shared" si="5"/>
        <v>15224879</v>
      </c>
      <c r="L14" s="83">
        <f t="shared" si="0"/>
        <v>31500</v>
      </c>
      <c r="M14" s="82">
        <f t="shared" si="1"/>
        <v>2765276.8</v>
      </c>
    </row>
    <row r="15" spans="1:15" x14ac:dyDescent="0.25">
      <c r="A15" s="60">
        <v>14</v>
      </c>
      <c r="B15" s="61">
        <v>304</v>
      </c>
      <c r="C15" s="61">
        <v>3</v>
      </c>
      <c r="D15" s="70" t="s">
        <v>18</v>
      </c>
      <c r="E15" s="65">
        <v>830.81</v>
      </c>
      <c r="F15" s="65">
        <v>65.760000000000005</v>
      </c>
      <c r="G15" s="61">
        <f t="shared" si="2"/>
        <v>896.56999999999994</v>
      </c>
      <c r="H15" s="61">
        <f t="shared" si="3"/>
        <v>986.22699999999998</v>
      </c>
      <c r="I15" s="80">
        <f>I14</f>
        <v>14580</v>
      </c>
      <c r="J15" s="81">
        <f t="shared" si="4"/>
        <v>13071990.6</v>
      </c>
      <c r="K15" s="82">
        <f t="shared" si="5"/>
        <v>14117750</v>
      </c>
      <c r="L15" s="83">
        <f t="shared" si="0"/>
        <v>29500</v>
      </c>
      <c r="M15" s="82">
        <f t="shared" si="1"/>
        <v>2564190.1999999997</v>
      </c>
    </row>
    <row r="16" spans="1:15" x14ac:dyDescent="0.25">
      <c r="A16" s="60">
        <v>15</v>
      </c>
      <c r="B16" s="61">
        <v>305</v>
      </c>
      <c r="C16" s="61">
        <v>3</v>
      </c>
      <c r="D16" s="62" t="s">
        <v>12</v>
      </c>
      <c r="E16" s="65">
        <v>638.52</v>
      </c>
      <c r="F16" s="65">
        <v>52.96</v>
      </c>
      <c r="G16" s="61">
        <f t="shared" si="2"/>
        <v>691.48</v>
      </c>
      <c r="H16" s="61">
        <f t="shared" si="3"/>
        <v>760.62800000000004</v>
      </c>
      <c r="I16" s="80">
        <f>I15</f>
        <v>14580</v>
      </c>
      <c r="J16" s="81">
        <f t="shared" si="4"/>
        <v>10081778.4</v>
      </c>
      <c r="K16" s="82">
        <f t="shared" si="5"/>
        <v>10888321</v>
      </c>
      <c r="L16" s="83">
        <f t="shared" si="0"/>
        <v>22500</v>
      </c>
      <c r="M16" s="82">
        <f t="shared" si="1"/>
        <v>1977632.8</v>
      </c>
    </row>
    <row r="17" spans="1:15" x14ac:dyDescent="0.25">
      <c r="A17" s="60">
        <v>16</v>
      </c>
      <c r="B17" s="61">
        <v>401</v>
      </c>
      <c r="C17" s="61">
        <v>4</v>
      </c>
      <c r="D17" s="70" t="s">
        <v>18</v>
      </c>
      <c r="E17" s="63">
        <v>830.81</v>
      </c>
      <c r="F17" s="63">
        <v>65.760000000000005</v>
      </c>
      <c r="G17" s="61">
        <f t="shared" si="2"/>
        <v>896.56999999999994</v>
      </c>
      <c r="H17" s="61">
        <f t="shared" si="3"/>
        <v>986.22699999999998</v>
      </c>
      <c r="I17" s="80">
        <f>I16+40</f>
        <v>14620</v>
      </c>
      <c r="J17" s="81">
        <f t="shared" si="4"/>
        <v>13107853.399999999</v>
      </c>
      <c r="K17" s="82">
        <f t="shared" si="5"/>
        <v>14156482</v>
      </c>
      <c r="L17" s="83">
        <f t="shared" si="0"/>
        <v>29500</v>
      </c>
      <c r="M17" s="82">
        <f t="shared" si="1"/>
        <v>2564190.1999999997</v>
      </c>
    </row>
    <row r="18" spans="1:15" x14ac:dyDescent="0.25">
      <c r="A18" s="60">
        <v>17</v>
      </c>
      <c r="B18" s="61">
        <v>402</v>
      </c>
      <c r="C18" s="61">
        <v>4</v>
      </c>
      <c r="D18" s="70" t="s">
        <v>18</v>
      </c>
      <c r="E18" s="65">
        <v>901.12</v>
      </c>
      <c r="F18" s="65">
        <v>65.760000000000005</v>
      </c>
      <c r="G18" s="61">
        <f t="shared" si="2"/>
        <v>966.88</v>
      </c>
      <c r="H18" s="61">
        <f t="shared" si="3"/>
        <v>1063.568</v>
      </c>
      <c r="I18" s="80">
        <f>I17</f>
        <v>14620</v>
      </c>
      <c r="J18" s="81">
        <f t="shared" si="4"/>
        <v>14135785.6</v>
      </c>
      <c r="K18" s="82">
        <f t="shared" si="5"/>
        <v>15266648</v>
      </c>
      <c r="L18" s="83">
        <f t="shared" si="0"/>
        <v>32000</v>
      </c>
      <c r="M18" s="82">
        <f t="shared" si="1"/>
        <v>2765276.8</v>
      </c>
      <c r="O18" s="64">
        <f>J18/H18</f>
        <v>13290.90909090909</v>
      </c>
    </row>
    <row r="19" spans="1:15" x14ac:dyDescent="0.25">
      <c r="A19" s="60">
        <v>18</v>
      </c>
      <c r="B19" s="61">
        <v>403</v>
      </c>
      <c r="C19" s="61">
        <v>4</v>
      </c>
      <c r="D19" s="70" t="s">
        <v>18</v>
      </c>
      <c r="E19" s="65">
        <v>901.12</v>
      </c>
      <c r="F19" s="65">
        <v>65.760000000000005</v>
      </c>
      <c r="G19" s="61">
        <f t="shared" si="2"/>
        <v>966.88</v>
      </c>
      <c r="H19" s="61">
        <f t="shared" si="3"/>
        <v>1063.568</v>
      </c>
      <c r="I19" s="80">
        <f>I18</f>
        <v>14620</v>
      </c>
      <c r="J19" s="81">
        <f t="shared" si="4"/>
        <v>14135785.6</v>
      </c>
      <c r="K19" s="82">
        <f t="shared" si="5"/>
        <v>15266648</v>
      </c>
      <c r="L19" s="83">
        <f t="shared" si="0"/>
        <v>32000</v>
      </c>
      <c r="M19" s="82">
        <f t="shared" si="1"/>
        <v>2765276.8</v>
      </c>
    </row>
    <row r="20" spans="1:15" x14ac:dyDescent="0.25">
      <c r="A20" s="60">
        <v>19</v>
      </c>
      <c r="B20" s="61">
        <v>404</v>
      </c>
      <c r="C20" s="61">
        <v>4</v>
      </c>
      <c r="D20" s="70" t="s">
        <v>18</v>
      </c>
      <c r="E20" s="65">
        <v>830.81</v>
      </c>
      <c r="F20" s="65">
        <v>65.760000000000005</v>
      </c>
      <c r="G20" s="61">
        <f t="shared" si="2"/>
        <v>896.56999999999994</v>
      </c>
      <c r="H20" s="61">
        <f t="shared" si="3"/>
        <v>986.22699999999998</v>
      </c>
      <c r="I20" s="80">
        <f>I19</f>
        <v>14620</v>
      </c>
      <c r="J20" s="81">
        <f t="shared" si="4"/>
        <v>13107853.399999999</v>
      </c>
      <c r="K20" s="82">
        <f t="shared" si="5"/>
        <v>14156482</v>
      </c>
      <c r="L20" s="83">
        <f t="shared" si="0"/>
        <v>29500</v>
      </c>
      <c r="M20" s="82">
        <f t="shared" si="1"/>
        <v>2564190.1999999997</v>
      </c>
    </row>
    <row r="21" spans="1:15" x14ac:dyDescent="0.25">
      <c r="A21" s="60">
        <v>20</v>
      </c>
      <c r="B21" s="61">
        <v>405</v>
      </c>
      <c r="C21" s="61">
        <v>4</v>
      </c>
      <c r="D21" s="62" t="s">
        <v>12</v>
      </c>
      <c r="E21" s="65">
        <v>638.52</v>
      </c>
      <c r="F21" s="65">
        <v>52.96</v>
      </c>
      <c r="G21" s="61">
        <f t="shared" si="2"/>
        <v>691.48</v>
      </c>
      <c r="H21" s="61">
        <f t="shared" si="3"/>
        <v>760.62800000000004</v>
      </c>
      <c r="I21" s="80">
        <f>I20</f>
        <v>14620</v>
      </c>
      <c r="J21" s="81">
        <f t="shared" si="4"/>
        <v>10109437.6</v>
      </c>
      <c r="K21" s="82">
        <f t="shared" si="5"/>
        <v>10918193</v>
      </c>
      <c r="L21" s="83">
        <f t="shared" si="0"/>
        <v>22500</v>
      </c>
      <c r="M21" s="82">
        <f t="shared" si="1"/>
        <v>1977632.8</v>
      </c>
    </row>
    <row r="22" spans="1:15" x14ac:dyDescent="0.25">
      <c r="A22" s="60">
        <v>21</v>
      </c>
      <c r="B22" s="61">
        <v>501</v>
      </c>
      <c r="C22" s="61">
        <v>5</v>
      </c>
      <c r="D22" s="70" t="s">
        <v>18</v>
      </c>
      <c r="E22" s="63">
        <v>830.81</v>
      </c>
      <c r="F22" s="63">
        <v>65.760000000000005</v>
      </c>
      <c r="G22" s="61">
        <f t="shared" si="2"/>
        <v>896.56999999999994</v>
      </c>
      <c r="H22" s="61">
        <f t="shared" si="3"/>
        <v>986.22699999999998</v>
      </c>
      <c r="I22" s="80">
        <f>I21+40</f>
        <v>14660</v>
      </c>
      <c r="J22" s="81">
        <f t="shared" si="4"/>
        <v>13143716.199999999</v>
      </c>
      <c r="K22" s="82">
        <f t="shared" si="5"/>
        <v>14195213</v>
      </c>
      <c r="L22" s="83">
        <f t="shared" si="0"/>
        <v>29500</v>
      </c>
      <c r="M22" s="82">
        <f t="shared" si="1"/>
        <v>2564190.1999999997</v>
      </c>
    </row>
    <row r="23" spans="1:15" x14ac:dyDescent="0.25">
      <c r="A23" s="60">
        <v>22</v>
      </c>
      <c r="B23" s="61">
        <v>502</v>
      </c>
      <c r="C23" s="61">
        <v>5</v>
      </c>
      <c r="D23" s="70" t="s">
        <v>18</v>
      </c>
      <c r="E23" s="65">
        <v>901.12</v>
      </c>
      <c r="F23" s="65">
        <v>65.760000000000005</v>
      </c>
      <c r="G23" s="61">
        <f t="shared" si="2"/>
        <v>966.88</v>
      </c>
      <c r="H23" s="61">
        <f t="shared" si="3"/>
        <v>1063.568</v>
      </c>
      <c r="I23" s="80">
        <f>I22</f>
        <v>14660</v>
      </c>
      <c r="J23" s="81">
        <f t="shared" si="4"/>
        <v>14174460.800000001</v>
      </c>
      <c r="K23" s="82">
        <f t="shared" si="5"/>
        <v>15308418</v>
      </c>
      <c r="L23" s="83">
        <f t="shared" si="0"/>
        <v>32000</v>
      </c>
      <c r="M23" s="82">
        <f t="shared" si="1"/>
        <v>2765276.8</v>
      </c>
    </row>
    <row r="24" spans="1:15" x14ac:dyDescent="0.25">
      <c r="A24" s="60">
        <v>23</v>
      </c>
      <c r="B24" s="61">
        <v>503</v>
      </c>
      <c r="C24" s="61">
        <v>5</v>
      </c>
      <c r="D24" s="70" t="s">
        <v>18</v>
      </c>
      <c r="E24" s="65">
        <v>901.12</v>
      </c>
      <c r="F24" s="65">
        <v>65.760000000000005</v>
      </c>
      <c r="G24" s="61">
        <f t="shared" si="2"/>
        <v>966.88</v>
      </c>
      <c r="H24" s="61">
        <f t="shared" si="3"/>
        <v>1063.568</v>
      </c>
      <c r="I24" s="80">
        <f>I23</f>
        <v>14660</v>
      </c>
      <c r="J24" s="81">
        <f t="shared" si="4"/>
        <v>14174460.800000001</v>
      </c>
      <c r="K24" s="82">
        <f t="shared" si="5"/>
        <v>15308418</v>
      </c>
      <c r="L24" s="83">
        <f t="shared" si="0"/>
        <v>32000</v>
      </c>
      <c r="M24" s="82">
        <f t="shared" si="1"/>
        <v>2765276.8</v>
      </c>
    </row>
    <row r="25" spans="1:15" x14ac:dyDescent="0.25">
      <c r="A25" s="60">
        <v>24</v>
      </c>
      <c r="B25" s="61">
        <v>504</v>
      </c>
      <c r="C25" s="61">
        <v>5</v>
      </c>
      <c r="D25" s="70" t="s">
        <v>18</v>
      </c>
      <c r="E25" s="65">
        <v>830.81</v>
      </c>
      <c r="F25" s="65">
        <v>65.760000000000005</v>
      </c>
      <c r="G25" s="61">
        <f t="shared" si="2"/>
        <v>896.56999999999994</v>
      </c>
      <c r="H25" s="61">
        <f t="shared" si="3"/>
        <v>986.22699999999998</v>
      </c>
      <c r="I25" s="80">
        <f>I24</f>
        <v>14660</v>
      </c>
      <c r="J25" s="81">
        <f t="shared" si="4"/>
        <v>13143716.199999999</v>
      </c>
      <c r="K25" s="82">
        <f t="shared" si="5"/>
        <v>14195213</v>
      </c>
      <c r="L25" s="83">
        <f t="shared" si="0"/>
        <v>29500</v>
      </c>
      <c r="M25" s="82">
        <f t="shared" si="1"/>
        <v>2564190.1999999997</v>
      </c>
    </row>
    <row r="26" spans="1:15" x14ac:dyDescent="0.25">
      <c r="A26" s="60">
        <v>25</v>
      </c>
      <c r="B26" s="61">
        <v>505</v>
      </c>
      <c r="C26" s="61">
        <v>5</v>
      </c>
      <c r="D26" s="62" t="s">
        <v>12</v>
      </c>
      <c r="E26" s="65">
        <v>638.52</v>
      </c>
      <c r="F26" s="65">
        <v>52.96</v>
      </c>
      <c r="G26" s="61">
        <f t="shared" si="2"/>
        <v>691.48</v>
      </c>
      <c r="H26" s="61">
        <f t="shared" si="3"/>
        <v>760.62800000000004</v>
      </c>
      <c r="I26" s="80">
        <f>I25</f>
        <v>14660</v>
      </c>
      <c r="J26" s="81">
        <f t="shared" si="4"/>
        <v>10137096.800000001</v>
      </c>
      <c r="K26" s="82">
        <f t="shared" si="5"/>
        <v>10948065</v>
      </c>
      <c r="L26" s="83">
        <f t="shared" si="0"/>
        <v>23000</v>
      </c>
      <c r="M26" s="82">
        <f t="shared" si="1"/>
        <v>1977632.8</v>
      </c>
    </row>
    <row r="27" spans="1:15" x14ac:dyDescent="0.25">
      <c r="A27" s="60">
        <v>26</v>
      </c>
      <c r="B27" s="61">
        <v>601</v>
      </c>
      <c r="C27" s="61">
        <v>6</v>
      </c>
      <c r="D27" s="70" t="s">
        <v>18</v>
      </c>
      <c r="E27" s="63">
        <v>830.81</v>
      </c>
      <c r="F27" s="63">
        <v>65.760000000000005</v>
      </c>
      <c r="G27" s="61">
        <f t="shared" si="2"/>
        <v>896.56999999999994</v>
      </c>
      <c r="H27" s="61">
        <f t="shared" si="3"/>
        <v>986.22699999999998</v>
      </c>
      <c r="I27" s="80">
        <f>I26+40</f>
        <v>14700</v>
      </c>
      <c r="J27" s="81">
        <f t="shared" ref="J27:J64" si="6">G27*I27</f>
        <v>13179578.999999998</v>
      </c>
      <c r="K27" s="82">
        <f t="shared" ref="K27:K64" si="7">ROUND(J27*1.08,0)</f>
        <v>14233945</v>
      </c>
      <c r="L27" s="83">
        <f t="shared" ref="L27:L64" si="8">MROUND((K27*0.025/12),500)</f>
        <v>29500</v>
      </c>
      <c r="M27" s="82">
        <f t="shared" ref="M27:M64" si="9">H27*2600</f>
        <v>2564190.1999999997</v>
      </c>
      <c r="O27" s="64"/>
    </row>
    <row r="28" spans="1:15" x14ac:dyDescent="0.25">
      <c r="A28" s="60">
        <v>27</v>
      </c>
      <c r="B28" s="61">
        <v>602</v>
      </c>
      <c r="C28" s="61">
        <v>6</v>
      </c>
      <c r="D28" s="70" t="s">
        <v>18</v>
      </c>
      <c r="E28" s="65">
        <v>901.12</v>
      </c>
      <c r="F28" s="65">
        <v>65.760000000000005</v>
      </c>
      <c r="G28" s="61">
        <f t="shared" si="2"/>
        <v>966.88</v>
      </c>
      <c r="H28" s="61">
        <f t="shared" si="3"/>
        <v>1063.568</v>
      </c>
      <c r="I28" s="80">
        <f>I27</f>
        <v>14700</v>
      </c>
      <c r="J28" s="81">
        <f t="shared" si="6"/>
        <v>14213136</v>
      </c>
      <c r="K28" s="82">
        <f t="shared" si="7"/>
        <v>15350187</v>
      </c>
      <c r="L28" s="83">
        <f t="shared" si="8"/>
        <v>32000</v>
      </c>
      <c r="M28" s="82">
        <f t="shared" si="9"/>
        <v>2765276.8</v>
      </c>
      <c r="O28" s="64"/>
    </row>
    <row r="29" spans="1:15" x14ac:dyDescent="0.25">
      <c r="A29" s="60">
        <v>28</v>
      </c>
      <c r="B29" s="61">
        <v>603</v>
      </c>
      <c r="C29" s="61">
        <v>6</v>
      </c>
      <c r="D29" s="70" t="s">
        <v>18</v>
      </c>
      <c r="E29" s="65">
        <v>901.12</v>
      </c>
      <c r="F29" s="65">
        <v>65.760000000000005</v>
      </c>
      <c r="G29" s="61">
        <f t="shared" si="2"/>
        <v>966.88</v>
      </c>
      <c r="H29" s="61">
        <f t="shared" si="3"/>
        <v>1063.568</v>
      </c>
      <c r="I29" s="80">
        <f>I28</f>
        <v>14700</v>
      </c>
      <c r="J29" s="81">
        <f t="shared" si="6"/>
        <v>14213136</v>
      </c>
      <c r="K29" s="82">
        <f t="shared" si="7"/>
        <v>15350187</v>
      </c>
      <c r="L29" s="83">
        <f t="shared" si="8"/>
        <v>32000</v>
      </c>
      <c r="M29" s="82">
        <f t="shared" si="9"/>
        <v>2765276.8</v>
      </c>
      <c r="O29" s="64"/>
    </row>
    <row r="30" spans="1:15" x14ac:dyDescent="0.25">
      <c r="A30" s="60">
        <v>29</v>
      </c>
      <c r="B30" s="61">
        <v>604</v>
      </c>
      <c r="C30" s="61">
        <v>6</v>
      </c>
      <c r="D30" s="70" t="s">
        <v>18</v>
      </c>
      <c r="E30" s="65">
        <v>830.81</v>
      </c>
      <c r="F30" s="65">
        <v>65.760000000000005</v>
      </c>
      <c r="G30" s="61">
        <f t="shared" si="2"/>
        <v>896.56999999999994</v>
      </c>
      <c r="H30" s="61">
        <f t="shared" si="3"/>
        <v>986.22699999999998</v>
      </c>
      <c r="I30" s="80">
        <f>I29</f>
        <v>14700</v>
      </c>
      <c r="J30" s="81">
        <f t="shared" si="6"/>
        <v>13179578.999999998</v>
      </c>
      <c r="K30" s="82">
        <f t="shared" si="7"/>
        <v>14233945</v>
      </c>
      <c r="L30" s="83">
        <f t="shared" si="8"/>
        <v>29500</v>
      </c>
      <c r="M30" s="82">
        <f t="shared" si="9"/>
        <v>2564190.1999999997</v>
      </c>
      <c r="O30" s="64"/>
    </row>
    <row r="31" spans="1:15" x14ac:dyDescent="0.25">
      <c r="A31" s="60">
        <v>30</v>
      </c>
      <c r="B31" s="61">
        <v>605</v>
      </c>
      <c r="C31" s="61">
        <v>6</v>
      </c>
      <c r="D31" s="62" t="s">
        <v>12</v>
      </c>
      <c r="E31" s="65">
        <v>638.52</v>
      </c>
      <c r="F31" s="65">
        <v>52.96</v>
      </c>
      <c r="G31" s="61">
        <f t="shared" si="2"/>
        <v>691.48</v>
      </c>
      <c r="H31" s="61">
        <f t="shared" si="3"/>
        <v>760.62800000000004</v>
      </c>
      <c r="I31" s="80">
        <f>I30</f>
        <v>14700</v>
      </c>
      <c r="J31" s="81">
        <f t="shared" si="6"/>
        <v>10164756</v>
      </c>
      <c r="K31" s="82">
        <f t="shared" si="7"/>
        <v>10977936</v>
      </c>
      <c r="L31" s="83">
        <f t="shared" si="8"/>
        <v>23000</v>
      </c>
      <c r="M31" s="82">
        <f t="shared" si="9"/>
        <v>1977632.8</v>
      </c>
      <c r="O31" s="64"/>
    </row>
    <row r="32" spans="1:15" x14ac:dyDescent="0.25">
      <c r="A32" s="60">
        <v>31</v>
      </c>
      <c r="B32" s="61">
        <v>702</v>
      </c>
      <c r="C32" s="61">
        <v>7</v>
      </c>
      <c r="D32" s="70" t="s">
        <v>18</v>
      </c>
      <c r="E32" s="65">
        <v>901.12</v>
      </c>
      <c r="F32" s="65">
        <v>65.760000000000005</v>
      </c>
      <c r="G32" s="61">
        <f t="shared" si="2"/>
        <v>966.88</v>
      </c>
      <c r="H32" s="61">
        <f t="shared" si="3"/>
        <v>1063.568</v>
      </c>
      <c r="I32" s="80">
        <f>I31+40</f>
        <v>14740</v>
      </c>
      <c r="J32" s="81">
        <f t="shared" ref="J32:J49" si="10">G32*I32</f>
        <v>14251811.199999999</v>
      </c>
      <c r="K32" s="82">
        <f t="shared" ref="K32:K49" si="11">ROUND(J32*1.08,0)</f>
        <v>15391956</v>
      </c>
      <c r="L32" s="83">
        <f t="shared" ref="L32:L49" si="12">MROUND((K32*0.025/12),500)</f>
        <v>32000</v>
      </c>
      <c r="M32" s="82">
        <f t="shared" ref="M32:M49" si="13">H32*2600</f>
        <v>2765276.8</v>
      </c>
    </row>
    <row r="33" spans="1:15" x14ac:dyDescent="0.25">
      <c r="A33" s="60">
        <v>32</v>
      </c>
      <c r="B33" s="61">
        <v>703</v>
      </c>
      <c r="C33" s="61">
        <v>7</v>
      </c>
      <c r="D33" s="70" t="s">
        <v>18</v>
      </c>
      <c r="E33" s="65">
        <v>901.12</v>
      </c>
      <c r="F33" s="65">
        <v>65.760000000000005</v>
      </c>
      <c r="G33" s="61">
        <f t="shared" si="2"/>
        <v>966.88</v>
      </c>
      <c r="H33" s="61">
        <f t="shared" si="3"/>
        <v>1063.568</v>
      </c>
      <c r="I33" s="80">
        <f>I32</f>
        <v>14740</v>
      </c>
      <c r="J33" s="81">
        <f t="shared" si="10"/>
        <v>14251811.199999999</v>
      </c>
      <c r="K33" s="82">
        <f t="shared" si="11"/>
        <v>15391956</v>
      </c>
      <c r="L33" s="83">
        <f t="shared" si="12"/>
        <v>32000</v>
      </c>
      <c r="M33" s="82">
        <f t="shared" si="13"/>
        <v>2765276.8</v>
      </c>
    </row>
    <row r="34" spans="1:15" x14ac:dyDescent="0.25">
      <c r="A34" s="60">
        <v>33</v>
      </c>
      <c r="B34" s="61">
        <v>704</v>
      </c>
      <c r="C34" s="61">
        <v>7</v>
      </c>
      <c r="D34" s="70" t="s">
        <v>18</v>
      </c>
      <c r="E34" s="65">
        <v>830.81</v>
      </c>
      <c r="F34" s="65">
        <v>65.760000000000005</v>
      </c>
      <c r="G34" s="61">
        <f t="shared" si="2"/>
        <v>896.56999999999994</v>
      </c>
      <c r="H34" s="61">
        <f t="shared" si="3"/>
        <v>986.22699999999998</v>
      </c>
      <c r="I34" s="80">
        <f>I33</f>
        <v>14740</v>
      </c>
      <c r="J34" s="81">
        <f t="shared" si="10"/>
        <v>13215441.799999999</v>
      </c>
      <c r="K34" s="82">
        <f t="shared" si="11"/>
        <v>14272677</v>
      </c>
      <c r="L34" s="83">
        <f t="shared" si="12"/>
        <v>29500</v>
      </c>
      <c r="M34" s="82">
        <f t="shared" si="13"/>
        <v>2564190.1999999997</v>
      </c>
    </row>
    <row r="35" spans="1:15" x14ac:dyDescent="0.25">
      <c r="A35" s="60">
        <v>34</v>
      </c>
      <c r="B35" s="61">
        <v>705</v>
      </c>
      <c r="C35" s="61">
        <v>7</v>
      </c>
      <c r="D35" s="62" t="s">
        <v>12</v>
      </c>
      <c r="E35" s="65">
        <v>638.52</v>
      </c>
      <c r="F35" s="65">
        <v>52.96</v>
      </c>
      <c r="G35" s="61">
        <f t="shared" si="2"/>
        <v>691.48</v>
      </c>
      <c r="H35" s="61">
        <f t="shared" si="3"/>
        <v>760.62800000000004</v>
      </c>
      <c r="I35" s="80">
        <f>I34</f>
        <v>14740</v>
      </c>
      <c r="J35" s="81">
        <f t="shared" si="10"/>
        <v>10192415.200000001</v>
      </c>
      <c r="K35" s="82">
        <f t="shared" si="11"/>
        <v>11007808</v>
      </c>
      <c r="L35" s="83">
        <f t="shared" si="12"/>
        <v>23000</v>
      </c>
      <c r="M35" s="82">
        <f t="shared" si="13"/>
        <v>1977632.8</v>
      </c>
    </row>
    <row r="36" spans="1:15" x14ac:dyDescent="0.25">
      <c r="A36" s="60">
        <v>35</v>
      </c>
      <c r="B36" s="61">
        <v>801</v>
      </c>
      <c r="C36" s="61">
        <v>8</v>
      </c>
      <c r="D36" s="70" t="s">
        <v>18</v>
      </c>
      <c r="E36" s="63">
        <v>830.81</v>
      </c>
      <c r="F36" s="63">
        <v>65.760000000000005</v>
      </c>
      <c r="G36" s="61">
        <f t="shared" si="2"/>
        <v>896.56999999999994</v>
      </c>
      <c r="H36" s="61">
        <f t="shared" si="3"/>
        <v>986.22699999999998</v>
      </c>
      <c r="I36" s="80">
        <f>I35+40</f>
        <v>14780</v>
      </c>
      <c r="J36" s="81">
        <f t="shared" si="10"/>
        <v>13251304.6</v>
      </c>
      <c r="K36" s="82">
        <f t="shared" si="11"/>
        <v>14311409</v>
      </c>
      <c r="L36" s="83">
        <f t="shared" si="12"/>
        <v>30000</v>
      </c>
      <c r="M36" s="82">
        <f t="shared" si="13"/>
        <v>2564190.1999999997</v>
      </c>
    </row>
    <row r="37" spans="1:15" x14ac:dyDescent="0.25">
      <c r="A37" s="60">
        <v>36</v>
      </c>
      <c r="B37" s="61">
        <v>802</v>
      </c>
      <c r="C37" s="61">
        <v>8</v>
      </c>
      <c r="D37" s="70" t="s">
        <v>18</v>
      </c>
      <c r="E37" s="65">
        <v>901.12</v>
      </c>
      <c r="F37" s="65">
        <v>65.760000000000005</v>
      </c>
      <c r="G37" s="61">
        <f t="shared" si="2"/>
        <v>966.88</v>
      </c>
      <c r="H37" s="61">
        <f t="shared" si="3"/>
        <v>1063.568</v>
      </c>
      <c r="I37" s="80">
        <f>I36</f>
        <v>14780</v>
      </c>
      <c r="J37" s="81">
        <f t="shared" si="10"/>
        <v>14290486.4</v>
      </c>
      <c r="K37" s="82">
        <f t="shared" si="11"/>
        <v>15433725</v>
      </c>
      <c r="L37" s="83">
        <f t="shared" si="12"/>
        <v>32000</v>
      </c>
      <c r="M37" s="82">
        <f t="shared" si="13"/>
        <v>2765276.8</v>
      </c>
    </row>
    <row r="38" spans="1:15" x14ac:dyDescent="0.25">
      <c r="A38" s="60">
        <v>37</v>
      </c>
      <c r="B38" s="61">
        <v>803</v>
      </c>
      <c r="C38" s="61">
        <v>8</v>
      </c>
      <c r="D38" s="70" t="s">
        <v>18</v>
      </c>
      <c r="E38" s="65">
        <v>901.12</v>
      </c>
      <c r="F38" s="65">
        <v>65.760000000000005</v>
      </c>
      <c r="G38" s="61">
        <f t="shared" si="2"/>
        <v>966.88</v>
      </c>
      <c r="H38" s="61">
        <f t="shared" si="3"/>
        <v>1063.568</v>
      </c>
      <c r="I38" s="80">
        <f>I37</f>
        <v>14780</v>
      </c>
      <c r="J38" s="81">
        <f t="shared" si="10"/>
        <v>14290486.4</v>
      </c>
      <c r="K38" s="82">
        <f t="shared" si="11"/>
        <v>15433725</v>
      </c>
      <c r="L38" s="83">
        <f t="shared" si="12"/>
        <v>32000</v>
      </c>
      <c r="M38" s="82">
        <f t="shared" si="13"/>
        <v>2765276.8</v>
      </c>
    </row>
    <row r="39" spans="1:15" x14ac:dyDescent="0.25">
      <c r="A39" s="60">
        <v>38</v>
      </c>
      <c r="B39" s="61">
        <v>804</v>
      </c>
      <c r="C39" s="61">
        <v>8</v>
      </c>
      <c r="D39" s="70" t="s">
        <v>18</v>
      </c>
      <c r="E39" s="65">
        <v>830.81</v>
      </c>
      <c r="F39" s="65">
        <v>65.760000000000005</v>
      </c>
      <c r="G39" s="61">
        <f t="shared" si="2"/>
        <v>896.56999999999994</v>
      </c>
      <c r="H39" s="61">
        <f t="shared" si="3"/>
        <v>986.22699999999998</v>
      </c>
      <c r="I39" s="80">
        <f>I38</f>
        <v>14780</v>
      </c>
      <c r="J39" s="81">
        <f t="shared" si="10"/>
        <v>13251304.6</v>
      </c>
      <c r="K39" s="82">
        <f t="shared" si="11"/>
        <v>14311409</v>
      </c>
      <c r="L39" s="83">
        <f t="shared" si="12"/>
        <v>30000</v>
      </c>
      <c r="M39" s="82">
        <f t="shared" si="13"/>
        <v>2564190.1999999997</v>
      </c>
    </row>
    <row r="40" spans="1:15" x14ac:dyDescent="0.25">
      <c r="A40" s="60">
        <v>39</v>
      </c>
      <c r="B40" s="61">
        <v>805</v>
      </c>
      <c r="C40" s="61">
        <v>8</v>
      </c>
      <c r="D40" s="62" t="s">
        <v>12</v>
      </c>
      <c r="E40" s="65">
        <v>638.52</v>
      </c>
      <c r="F40" s="65">
        <v>52.96</v>
      </c>
      <c r="G40" s="61">
        <f t="shared" si="2"/>
        <v>691.48</v>
      </c>
      <c r="H40" s="61">
        <f t="shared" si="3"/>
        <v>760.62800000000004</v>
      </c>
      <c r="I40" s="80">
        <f>I39</f>
        <v>14780</v>
      </c>
      <c r="J40" s="81">
        <f t="shared" si="10"/>
        <v>10220074.4</v>
      </c>
      <c r="K40" s="82">
        <f t="shared" si="11"/>
        <v>11037680</v>
      </c>
      <c r="L40" s="83">
        <f t="shared" si="12"/>
        <v>23000</v>
      </c>
      <c r="M40" s="82">
        <f t="shared" si="13"/>
        <v>1977632.8</v>
      </c>
    </row>
    <row r="41" spans="1:15" x14ac:dyDescent="0.25">
      <c r="A41" s="60">
        <v>40</v>
      </c>
      <c r="B41" s="61">
        <v>901</v>
      </c>
      <c r="C41" s="61">
        <v>9</v>
      </c>
      <c r="D41" s="70" t="s">
        <v>18</v>
      </c>
      <c r="E41" s="63">
        <v>830.81</v>
      </c>
      <c r="F41" s="63">
        <v>65.760000000000005</v>
      </c>
      <c r="G41" s="61">
        <f t="shared" si="2"/>
        <v>896.56999999999994</v>
      </c>
      <c r="H41" s="61">
        <f t="shared" si="3"/>
        <v>986.22699999999998</v>
      </c>
      <c r="I41" s="80">
        <f>I40+40</f>
        <v>14820</v>
      </c>
      <c r="J41" s="81">
        <f t="shared" si="10"/>
        <v>13287167.399999999</v>
      </c>
      <c r="K41" s="82">
        <f t="shared" si="11"/>
        <v>14350141</v>
      </c>
      <c r="L41" s="83">
        <f t="shared" si="12"/>
        <v>30000</v>
      </c>
      <c r="M41" s="82">
        <f t="shared" si="13"/>
        <v>2564190.1999999997</v>
      </c>
      <c r="O41" s="64">
        <f>J41/H41</f>
        <v>13472.727272727272</v>
      </c>
    </row>
    <row r="42" spans="1:15" x14ac:dyDescent="0.25">
      <c r="A42" s="60">
        <v>41</v>
      </c>
      <c r="B42" s="61">
        <v>902</v>
      </c>
      <c r="C42" s="61">
        <v>9</v>
      </c>
      <c r="D42" s="70" t="s">
        <v>18</v>
      </c>
      <c r="E42" s="65">
        <v>901.12</v>
      </c>
      <c r="F42" s="65">
        <v>65.760000000000005</v>
      </c>
      <c r="G42" s="61">
        <f t="shared" si="2"/>
        <v>966.88</v>
      </c>
      <c r="H42" s="61">
        <f t="shared" si="3"/>
        <v>1063.568</v>
      </c>
      <c r="I42" s="80">
        <f>I41</f>
        <v>14820</v>
      </c>
      <c r="J42" s="81">
        <f t="shared" si="10"/>
        <v>14329161.6</v>
      </c>
      <c r="K42" s="82">
        <f t="shared" si="11"/>
        <v>15475495</v>
      </c>
      <c r="L42" s="83">
        <f t="shared" si="12"/>
        <v>32000</v>
      </c>
      <c r="M42" s="82">
        <f t="shared" si="13"/>
        <v>2765276.8</v>
      </c>
    </row>
    <row r="43" spans="1:15" x14ac:dyDescent="0.25">
      <c r="A43" s="60">
        <v>42</v>
      </c>
      <c r="B43" s="61">
        <v>903</v>
      </c>
      <c r="C43" s="61">
        <v>9</v>
      </c>
      <c r="D43" s="70" t="s">
        <v>18</v>
      </c>
      <c r="E43" s="65">
        <v>901.12</v>
      </c>
      <c r="F43" s="65">
        <v>65.760000000000005</v>
      </c>
      <c r="G43" s="61">
        <f t="shared" si="2"/>
        <v>966.88</v>
      </c>
      <c r="H43" s="61">
        <f t="shared" si="3"/>
        <v>1063.568</v>
      </c>
      <c r="I43" s="80">
        <f>I42</f>
        <v>14820</v>
      </c>
      <c r="J43" s="81">
        <f t="shared" si="10"/>
        <v>14329161.6</v>
      </c>
      <c r="K43" s="82">
        <f t="shared" si="11"/>
        <v>15475495</v>
      </c>
      <c r="L43" s="83">
        <f t="shared" si="12"/>
        <v>32000</v>
      </c>
      <c r="M43" s="82">
        <f t="shared" si="13"/>
        <v>2765276.8</v>
      </c>
    </row>
    <row r="44" spans="1:15" x14ac:dyDescent="0.25">
      <c r="A44" s="60">
        <v>43</v>
      </c>
      <c r="B44" s="61">
        <v>904</v>
      </c>
      <c r="C44" s="61">
        <v>9</v>
      </c>
      <c r="D44" s="70" t="s">
        <v>18</v>
      </c>
      <c r="E44" s="65">
        <v>830.81</v>
      </c>
      <c r="F44" s="65">
        <v>65.760000000000005</v>
      </c>
      <c r="G44" s="61">
        <f t="shared" si="2"/>
        <v>896.56999999999994</v>
      </c>
      <c r="H44" s="61">
        <f t="shared" si="3"/>
        <v>986.22699999999998</v>
      </c>
      <c r="I44" s="80">
        <f>I43</f>
        <v>14820</v>
      </c>
      <c r="J44" s="81">
        <f t="shared" si="10"/>
        <v>13287167.399999999</v>
      </c>
      <c r="K44" s="82">
        <f t="shared" si="11"/>
        <v>14350141</v>
      </c>
      <c r="L44" s="83">
        <f t="shared" si="12"/>
        <v>30000</v>
      </c>
      <c r="M44" s="82">
        <f t="shared" si="13"/>
        <v>2564190.1999999997</v>
      </c>
    </row>
    <row r="45" spans="1:15" x14ac:dyDescent="0.25">
      <c r="A45" s="60">
        <v>44</v>
      </c>
      <c r="B45" s="61">
        <v>905</v>
      </c>
      <c r="C45" s="61">
        <v>9</v>
      </c>
      <c r="D45" s="62" t="s">
        <v>12</v>
      </c>
      <c r="E45" s="65">
        <v>638.52</v>
      </c>
      <c r="F45" s="65">
        <v>52.96</v>
      </c>
      <c r="G45" s="61">
        <f t="shared" si="2"/>
        <v>691.48</v>
      </c>
      <c r="H45" s="61">
        <f t="shared" si="3"/>
        <v>760.62800000000004</v>
      </c>
      <c r="I45" s="80">
        <f>I44</f>
        <v>14820</v>
      </c>
      <c r="J45" s="81">
        <f t="shared" si="10"/>
        <v>10247733.6</v>
      </c>
      <c r="K45" s="82">
        <f t="shared" si="11"/>
        <v>11067552</v>
      </c>
      <c r="L45" s="83">
        <f t="shared" si="12"/>
        <v>23000</v>
      </c>
      <c r="M45" s="82">
        <f t="shared" si="13"/>
        <v>1977632.8</v>
      </c>
    </row>
    <row r="46" spans="1:15" x14ac:dyDescent="0.25">
      <c r="A46" s="60">
        <v>45</v>
      </c>
      <c r="B46" s="61">
        <v>1001</v>
      </c>
      <c r="C46" s="61">
        <v>10</v>
      </c>
      <c r="D46" s="70" t="s">
        <v>18</v>
      </c>
      <c r="E46" s="63">
        <v>830.81</v>
      </c>
      <c r="F46" s="63">
        <v>65.760000000000005</v>
      </c>
      <c r="G46" s="61">
        <f t="shared" si="2"/>
        <v>896.56999999999994</v>
      </c>
      <c r="H46" s="61">
        <f t="shared" si="3"/>
        <v>986.22699999999998</v>
      </c>
      <c r="I46" s="80">
        <f>I45+40</f>
        <v>14860</v>
      </c>
      <c r="J46" s="81">
        <f t="shared" si="10"/>
        <v>13323030.199999999</v>
      </c>
      <c r="K46" s="82">
        <f t="shared" si="11"/>
        <v>14388873</v>
      </c>
      <c r="L46" s="83">
        <f t="shared" si="12"/>
        <v>30000</v>
      </c>
      <c r="M46" s="82">
        <f t="shared" si="13"/>
        <v>2564190.1999999997</v>
      </c>
    </row>
    <row r="47" spans="1:15" x14ac:dyDescent="0.25">
      <c r="A47" s="60">
        <v>46</v>
      </c>
      <c r="B47" s="61">
        <v>1002</v>
      </c>
      <c r="C47" s="61">
        <v>10</v>
      </c>
      <c r="D47" s="70" t="s">
        <v>18</v>
      </c>
      <c r="E47" s="65">
        <v>901.12</v>
      </c>
      <c r="F47" s="65">
        <v>65.760000000000005</v>
      </c>
      <c r="G47" s="61">
        <f t="shared" si="2"/>
        <v>966.88</v>
      </c>
      <c r="H47" s="61">
        <f t="shared" si="3"/>
        <v>1063.568</v>
      </c>
      <c r="I47" s="80">
        <f>I46</f>
        <v>14860</v>
      </c>
      <c r="J47" s="81">
        <f t="shared" si="10"/>
        <v>14367836.800000001</v>
      </c>
      <c r="K47" s="82">
        <f t="shared" si="11"/>
        <v>15517264</v>
      </c>
      <c r="L47" s="83">
        <f t="shared" si="12"/>
        <v>32500</v>
      </c>
      <c r="M47" s="82">
        <f t="shared" si="13"/>
        <v>2765276.8</v>
      </c>
    </row>
    <row r="48" spans="1:15" x14ac:dyDescent="0.25">
      <c r="A48" s="60">
        <v>47</v>
      </c>
      <c r="B48" s="61">
        <v>1003</v>
      </c>
      <c r="C48" s="61">
        <v>10</v>
      </c>
      <c r="D48" s="70" t="s">
        <v>18</v>
      </c>
      <c r="E48" s="65">
        <v>901.12</v>
      </c>
      <c r="F48" s="65">
        <v>65.760000000000005</v>
      </c>
      <c r="G48" s="61">
        <f t="shared" si="2"/>
        <v>966.88</v>
      </c>
      <c r="H48" s="61">
        <f t="shared" si="3"/>
        <v>1063.568</v>
      </c>
      <c r="I48" s="80">
        <f>I47</f>
        <v>14860</v>
      </c>
      <c r="J48" s="81">
        <f t="shared" si="10"/>
        <v>14367836.800000001</v>
      </c>
      <c r="K48" s="82">
        <f t="shared" si="11"/>
        <v>15517264</v>
      </c>
      <c r="L48" s="83">
        <f t="shared" si="12"/>
        <v>32500</v>
      </c>
      <c r="M48" s="82">
        <f t="shared" si="13"/>
        <v>2765276.8</v>
      </c>
    </row>
    <row r="49" spans="1:15" x14ac:dyDescent="0.25">
      <c r="A49" s="60">
        <v>48</v>
      </c>
      <c r="B49" s="61">
        <v>1004</v>
      </c>
      <c r="C49" s="61">
        <v>10</v>
      </c>
      <c r="D49" s="70" t="s">
        <v>18</v>
      </c>
      <c r="E49" s="65">
        <v>830.81</v>
      </c>
      <c r="F49" s="65">
        <v>65.760000000000005</v>
      </c>
      <c r="G49" s="61">
        <f t="shared" si="2"/>
        <v>896.56999999999994</v>
      </c>
      <c r="H49" s="61">
        <f t="shared" si="3"/>
        <v>986.22699999999998</v>
      </c>
      <c r="I49" s="80">
        <f>I48</f>
        <v>14860</v>
      </c>
      <c r="J49" s="81">
        <f t="shared" si="10"/>
        <v>13323030.199999999</v>
      </c>
      <c r="K49" s="82">
        <f t="shared" si="11"/>
        <v>14388873</v>
      </c>
      <c r="L49" s="83">
        <f t="shared" si="12"/>
        <v>30000</v>
      </c>
      <c r="M49" s="82">
        <f t="shared" si="13"/>
        <v>2564190.1999999997</v>
      </c>
    </row>
    <row r="50" spans="1:15" x14ac:dyDescent="0.25">
      <c r="A50" s="60">
        <v>49</v>
      </c>
      <c r="B50" s="61">
        <v>1005</v>
      </c>
      <c r="C50" s="61">
        <v>10</v>
      </c>
      <c r="D50" s="62" t="s">
        <v>12</v>
      </c>
      <c r="E50" s="65">
        <v>638.52</v>
      </c>
      <c r="F50" s="65">
        <v>52.96</v>
      </c>
      <c r="G50" s="61">
        <f t="shared" si="2"/>
        <v>691.48</v>
      </c>
      <c r="H50" s="61">
        <f t="shared" si="3"/>
        <v>760.62800000000004</v>
      </c>
      <c r="I50" s="80">
        <f>I49</f>
        <v>14860</v>
      </c>
      <c r="J50" s="81">
        <f t="shared" si="6"/>
        <v>10275392.800000001</v>
      </c>
      <c r="K50" s="82">
        <f t="shared" si="7"/>
        <v>11097424</v>
      </c>
      <c r="L50" s="83">
        <f t="shared" si="8"/>
        <v>23000</v>
      </c>
      <c r="M50" s="82">
        <f t="shared" si="9"/>
        <v>1977632.8</v>
      </c>
    </row>
    <row r="51" spans="1:15" x14ac:dyDescent="0.25">
      <c r="A51" s="60">
        <v>50</v>
      </c>
      <c r="B51" s="61">
        <v>1102</v>
      </c>
      <c r="C51" s="61">
        <v>11</v>
      </c>
      <c r="D51" s="70" t="s">
        <v>18</v>
      </c>
      <c r="E51" s="65">
        <v>901.12</v>
      </c>
      <c r="F51" s="65">
        <v>65.760000000000005</v>
      </c>
      <c r="G51" s="61">
        <f t="shared" si="2"/>
        <v>966.88</v>
      </c>
      <c r="H51" s="61">
        <f t="shared" si="3"/>
        <v>1063.568</v>
      </c>
      <c r="I51" s="80">
        <f>I50+40</f>
        <v>14900</v>
      </c>
      <c r="J51" s="81">
        <f t="shared" si="6"/>
        <v>14406512</v>
      </c>
      <c r="K51" s="82">
        <f t="shared" si="7"/>
        <v>15559033</v>
      </c>
      <c r="L51" s="83">
        <f t="shared" si="8"/>
        <v>32500</v>
      </c>
      <c r="M51" s="82">
        <f t="shared" si="9"/>
        <v>2765276.8</v>
      </c>
    </row>
    <row r="52" spans="1:15" x14ac:dyDescent="0.25">
      <c r="A52" s="60">
        <v>51</v>
      </c>
      <c r="B52" s="61">
        <v>1103</v>
      </c>
      <c r="C52" s="61">
        <v>11</v>
      </c>
      <c r="D52" s="70" t="s">
        <v>18</v>
      </c>
      <c r="E52" s="65">
        <v>901.12</v>
      </c>
      <c r="F52" s="65">
        <v>65.760000000000005</v>
      </c>
      <c r="G52" s="61">
        <f t="shared" si="2"/>
        <v>966.88</v>
      </c>
      <c r="H52" s="61">
        <f t="shared" si="3"/>
        <v>1063.568</v>
      </c>
      <c r="I52" s="80">
        <f>I51</f>
        <v>14900</v>
      </c>
      <c r="J52" s="81">
        <f t="shared" si="6"/>
        <v>14406512</v>
      </c>
      <c r="K52" s="82">
        <f t="shared" si="7"/>
        <v>15559033</v>
      </c>
      <c r="L52" s="83">
        <f t="shared" si="8"/>
        <v>32500</v>
      </c>
      <c r="M52" s="82">
        <f t="shared" si="9"/>
        <v>2765276.8</v>
      </c>
    </row>
    <row r="53" spans="1:15" x14ac:dyDescent="0.25">
      <c r="A53" s="60">
        <v>52</v>
      </c>
      <c r="B53" s="61">
        <v>1104</v>
      </c>
      <c r="C53" s="61">
        <v>11</v>
      </c>
      <c r="D53" s="70" t="s">
        <v>18</v>
      </c>
      <c r="E53" s="65">
        <v>830.81</v>
      </c>
      <c r="F53" s="65">
        <v>65.760000000000005</v>
      </c>
      <c r="G53" s="61">
        <f t="shared" si="2"/>
        <v>896.56999999999994</v>
      </c>
      <c r="H53" s="61">
        <f t="shared" si="3"/>
        <v>986.22699999999998</v>
      </c>
      <c r="I53" s="80">
        <f>I52</f>
        <v>14900</v>
      </c>
      <c r="J53" s="81">
        <f t="shared" si="6"/>
        <v>13358892.999999998</v>
      </c>
      <c r="K53" s="82">
        <f t="shared" si="7"/>
        <v>14427604</v>
      </c>
      <c r="L53" s="83">
        <f t="shared" si="8"/>
        <v>30000</v>
      </c>
      <c r="M53" s="82">
        <f t="shared" si="9"/>
        <v>2564190.1999999997</v>
      </c>
    </row>
    <row r="54" spans="1:15" x14ac:dyDescent="0.25">
      <c r="A54" s="60">
        <v>53</v>
      </c>
      <c r="B54" s="61">
        <v>1105</v>
      </c>
      <c r="C54" s="61">
        <v>11</v>
      </c>
      <c r="D54" s="62" t="s">
        <v>12</v>
      </c>
      <c r="E54" s="65">
        <v>638.52</v>
      </c>
      <c r="F54" s="65">
        <v>52.96</v>
      </c>
      <c r="G54" s="61">
        <f t="shared" si="2"/>
        <v>691.48</v>
      </c>
      <c r="H54" s="61">
        <f t="shared" si="3"/>
        <v>760.62800000000004</v>
      </c>
      <c r="I54" s="80">
        <f>I53</f>
        <v>14900</v>
      </c>
      <c r="J54" s="81">
        <f t="shared" si="6"/>
        <v>10303052</v>
      </c>
      <c r="K54" s="82">
        <f t="shared" si="7"/>
        <v>11127296</v>
      </c>
      <c r="L54" s="83">
        <f t="shared" si="8"/>
        <v>23000</v>
      </c>
      <c r="M54" s="82">
        <f t="shared" si="9"/>
        <v>1977632.8</v>
      </c>
    </row>
    <row r="55" spans="1:15" x14ac:dyDescent="0.25">
      <c r="A55" s="60">
        <v>54</v>
      </c>
      <c r="B55" s="61">
        <v>1201</v>
      </c>
      <c r="C55" s="61">
        <v>12</v>
      </c>
      <c r="D55" s="70" t="s">
        <v>18</v>
      </c>
      <c r="E55" s="63">
        <v>830.81</v>
      </c>
      <c r="F55" s="63">
        <v>65.760000000000005</v>
      </c>
      <c r="G55" s="61">
        <f t="shared" si="2"/>
        <v>896.56999999999994</v>
      </c>
      <c r="H55" s="61">
        <f t="shared" si="3"/>
        <v>986.22699999999998</v>
      </c>
      <c r="I55" s="80">
        <f>I54+40</f>
        <v>14940</v>
      </c>
      <c r="J55" s="81">
        <f t="shared" si="6"/>
        <v>13394755.799999999</v>
      </c>
      <c r="K55" s="82">
        <f t="shared" si="7"/>
        <v>14466336</v>
      </c>
      <c r="L55" s="83">
        <f t="shared" si="8"/>
        <v>30000</v>
      </c>
      <c r="M55" s="82">
        <f t="shared" si="9"/>
        <v>2564190.1999999997</v>
      </c>
    </row>
    <row r="56" spans="1:15" x14ac:dyDescent="0.25">
      <c r="A56" s="60">
        <v>55</v>
      </c>
      <c r="B56" s="61">
        <v>1202</v>
      </c>
      <c r="C56" s="61">
        <v>12</v>
      </c>
      <c r="D56" s="70" t="s">
        <v>18</v>
      </c>
      <c r="E56" s="65">
        <v>901.12</v>
      </c>
      <c r="F56" s="65">
        <v>65.760000000000005</v>
      </c>
      <c r="G56" s="61">
        <f t="shared" si="2"/>
        <v>966.88</v>
      </c>
      <c r="H56" s="61">
        <f t="shared" si="3"/>
        <v>1063.568</v>
      </c>
      <c r="I56" s="80">
        <f>I55</f>
        <v>14940</v>
      </c>
      <c r="J56" s="81">
        <f t="shared" si="6"/>
        <v>14445187.199999999</v>
      </c>
      <c r="K56" s="82">
        <f t="shared" si="7"/>
        <v>15600802</v>
      </c>
      <c r="L56" s="83">
        <f t="shared" si="8"/>
        <v>32500</v>
      </c>
      <c r="M56" s="82">
        <f t="shared" si="9"/>
        <v>2765276.8</v>
      </c>
    </row>
    <row r="57" spans="1:15" x14ac:dyDescent="0.25">
      <c r="A57" s="60">
        <v>56</v>
      </c>
      <c r="B57" s="61">
        <v>1203</v>
      </c>
      <c r="C57" s="61">
        <v>12</v>
      </c>
      <c r="D57" s="70" t="s">
        <v>18</v>
      </c>
      <c r="E57" s="65">
        <v>901.12</v>
      </c>
      <c r="F57" s="65">
        <v>65.760000000000005</v>
      </c>
      <c r="G57" s="61">
        <f t="shared" si="2"/>
        <v>966.88</v>
      </c>
      <c r="H57" s="61">
        <f t="shared" si="3"/>
        <v>1063.568</v>
      </c>
      <c r="I57" s="80">
        <f>I56</f>
        <v>14940</v>
      </c>
      <c r="J57" s="81">
        <f t="shared" si="6"/>
        <v>14445187.199999999</v>
      </c>
      <c r="K57" s="82">
        <f t="shared" si="7"/>
        <v>15600802</v>
      </c>
      <c r="L57" s="83">
        <f t="shared" si="8"/>
        <v>32500</v>
      </c>
      <c r="M57" s="82">
        <f t="shared" si="9"/>
        <v>2765276.8</v>
      </c>
    </row>
    <row r="58" spans="1:15" x14ac:dyDescent="0.25">
      <c r="A58" s="60">
        <v>57</v>
      </c>
      <c r="B58" s="61">
        <v>1204</v>
      </c>
      <c r="C58" s="61">
        <v>12</v>
      </c>
      <c r="D58" s="70" t="s">
        <v>18</v>
      </c>
      <c r="E58" s="65">
        <v>830.81</v>
      </c>
      <c r="F58" s="65">
        <v>65.760000000000005</v>
      </c>
      <c r="G58" s="61">
        <f t="shared" si="2"/>
        <v>896.56999999999994</v>
      </c>
      <c r="H58" s="61">
        <f t="shared" si="3"/>
        <v>986.22699999999998</v>
      </c>
      <c r="I58" s="80">
        <f>I57</f>
        <v>14940</v>
      </c>
      <c r="J58" s="81">
        <f t="shared" si="6"/>
        <v>13394755.799999999</v>
      </c>
      <c r="K58" s="82">
        <f t="shared" si="7"/>
        <v>14466336</v>
      </c>
      <c r="L58" s="83">
        <f t="shared" si="8"/>
        <v>30000</v>
      </c>
      <c r="M58" s="82">
        <f t="shared" si="9"/>
        <v>2564190.1999999997</v>
      </c>
      <c r="O58" s="64">
        <f>J58/H58</f>
        <v>13581.81818181818</v>
      </c>
    </row>
    <row r="59" spans="1:15" x14ac:dyDescent="0.25">
      <c r="A59" s="60">
        <v>58</v>
      </c>
      <c r="B59" s="61">
        <v>1205</v>
      </c>
      <c r="C59" s="61">
        <v>12</v>
      </c>
      <c r="D59" s="62" t="s">
        <v>12</v>
      </c>
      <c r="E59" s="65">
        <v>638.52</v>
      </c>
      <c r="F59" s="65">
        <v>52.96</v>
      </c>
      <c r="G59" s="61">
        <f t="shared" si="2"/>
        <v>691.48</v>
      </c>
      <c r="H59" s="61">
        <f t="shared" si="3"/>
        <v>760.62800000000004</v>
      </c>
      <c r="I59" s="80">
        <f>I58</f>
        <v>14940</v>
      </c>
      <c r="J59" s="81">
        <f t="shared" si="6"/>
        <v>10330711.200000001</v>
      </c>
      <c r="K59" s="82">
        <f t="shared" si="7"/>
        <v>11157168</v>
      </c>
      <c r="L59" s="83">
        <f t="shared" si="8"/>
        <v>23000</v>
      </c>
      <c r="M59" s="82">
        <f t="shared" si="9"/>
        <v>1977632.8</v>
      </c>
    </row>
    <row r="60" spans="1:15" x14ac:dyDescent="0.25">
      <c r="A60" s="60">
        <v>59</v>
      </c>
      <c r="B60" s="61">
        <v>1301</v>
      </c>
      <c r="C60" s="61">
        <v>13</v>
      </c>
      <c r="D60" s="70" t="s">
        <v>18</v>
      </c>
      <c r="E60" s="63">
        <v>830.81</v>
      </c>
      <c r="F60" s="63">
        <v>65.760000000000005</v>
      </c>
      <c r="G60" s="61">
        <f t="shared" si="2"/>
        <v>896.56999999999994</v>
      </c>
      <c r="H60" s="61">
        <f t="shared" si="3"/>
        <v>986.22699999999998</v>
      </c>
      <c r="I60" s="80">
        <f>I59+40</f>
        <v>14980</v>
      </c>
      <c r="J60" s="81">
        <f t="shared" si="6"/>
        <v>13430618.6</v>
      </c>
      <c r="K60" s="82">
        <f t="shared" si="7"/>
        <v>14505068</v>
      </c>
      <c r="L60" s="83">
        <f t="shared" si="8"/>
        <v>30000</v>
      </c>
      <c r="M60" s="82">
        <f t="shared" si="9"/>
        <v>2564190.1999999997</v>
      </c>
    </row>
    <row r="61" spans="1:15" x14ac:dyDescent="0.25">
      <c r="A61" s="60">
        <v>60</v>
      </c>
      <c r="B61" s="61">
        <v>1302</v>
      </c>
      <c r="C61" s="61">
        <v>13</v>
      </c>
      <c r="D61" s="70" t="s">
        <v>18</v>
      </c>
      <c r="E61" s="65">
        <v>901.12</v>
      </c>
      <c r="F61" s="65">
        <v>65.760000000000005</v>
      </c>
      <c r="G61" s="61">
        <f t="shared" si="2"/>
        <v>966.88</v>
      </c>
      <c r="H61" s="61">
        <f t="shared" si="3"/>
        <v>1063.568</v>
      </c>
      <c r="I61" s="80">
        <f>I60</f>
        <v>14980</v>
      </c>
      <c r="J61" s="81">
        <f t="shared" si="6"/>
        <v>14483862.4</v>
      </c>
      <c r="K61" s="82">
        <f t="shared" si="7"/>
        <v>15642571</v>
      </c>
      <c r="L61" s="83">
        <f t="shared" si="8"/>
        <v>32500</v>
      </c>
      <c r="M61" s="82">
        <f t="shared" si="9"/>
        <v>2765276.8</v>
      </c>
    </row>
    <row r="62" spans="1:15" x14ac:dyDescent="0.25">
      <c r="A62" s="60">
        <v>61</v>
      </c>
      <c r="B62" s="61">
        <v>1303</v>
      </c>
      <c r="C62" s="61">
        <v>13</v>
      </c>
      <c r="D62" s="70" t="s">
        <v>18</v>
      </c>
      <c r="E62" s="65">
        <v>901.12</v>
      </c>
      <c r="F62" s="65">
        <v>65.760000000000005</v>
      </c>
      <c r="G62" s="61">
        <f t="shared" si="2"/>
        <v>966.88</v>
      </c>
      <c r="H62" s="61">
        <f t="shared" si="3"/>
        <v>1063.568</v>
      </c>
      <c r="I62" s="80">
        <f>I61</f>
        <v>14980</v>
      </c>
      <c r="J62" s="81">
        <f t="shared" si="6"/>
        <v>14483862.4</v>
      </c>
      <c r="K62" s="82">
        <f t="shared" si="7"/>
        <v>15642571</v>
      </c>
      <c r="L62" s="83">
        <f t="shared" si="8"/>
        <v>32500</v>
      </c>
      <c r="M62" s="82">
        <f t="shared" si="9"/>
        <v>2765276.8</v>
      </c>
    </row>
    <row r="63" spans="1:15" x14ac:dyDescent="0.25">
      <c r="A63" s="60">
        <v>62</v>
      </c>
      <c r="B63" s="61">
        <v>1304</v>
      </c>
      <c r="C63" s="61">
        <v>13</v>
      </c>
      <c r="D63" s="70" t="s">
        <v>18</v>
      </c>
      <c r="E63" s="65">
        <v>830.81</v>
      </c>
      <c r="F63" s="65">
        <v>65.760000000000005</v>
      </c>
      <c r="G63" s="61">
        <f t="shared" si="2"/>
        <v>896.56999999999994</v>
      </c>
      <c r="H63" s="61">
        <f t="shared" si="3"/>
        <v>986.22699999999998</v>
      </c>
      <c r="I63" s="80">
        <f>I62</f>
        <v>14980</v>
      </c>
      <c r="J63" s="81">
        <f t="shared" si="6"/>
        <v>13430618.6</v>
      </c>
      <c r="K63" s="82">
        <f t="shared" si="7"/>
        <v>14505068</v>
      </c>
      <c r="L63" s="83">
        <f t="shared" si="8"/>
        <v>30000</v>
      </c>
      <c r="M63" s="82">
        <f t="shared" si="9"/>
        <v>2564190.1999999997</v>
      </c>
    </row>
    <row r="64" spans="1:15" x14ac:dyDescent="0.25">
      <c r="A64" s="60">
        <v>63</v>
      </c>
      <c r="B64" s="61">
        <v>1305</v>
      </c>
      <c r="C64" s="61">
        <v>13</v>
      </c>
      <c r="D64" s="62" t="s">
        <v>12</v>
      </c>
      <c r="E64" s="65">
        <v>638.52</v>
      </c>
      <c r="F64" s="65">
        <v>52.96</v>
      </c>
      <c r="G64" s="61">
        <f t="shared" si="2"/>
        <v>691.48</v>
      </c>
      <c r="H64" s="61">
        <f t="shared" si="3"/>
        <v>760.62800000000004</v>
      </c>
      <c r="I64" s="80">
        <f>I63</f>
        <v>14980</v>
      </c>
      <c r="J64" s="81">
        <f t="shared" si="6"/>
        <v>10358370.4</v>
      </c>
      <c r="K64" s="82">
        <f t="shared" si="7"/>
        <v>11187040</v>
      </c>
      <c r="L64" s="83">
        <f t="shared" si="8"/>
        <v>23500</v>
      </c>
      <c r="M64" s="82">
        <f t="shared" si="9"/>
        <v>1977632.8</v>
      </c>
    </row>
    <row r="65" spans="1:13" s="59" customFormat="1" x14ac:dyDescent="0.25">
      <c r="A65" s="75" t="s">
        <v>3</v>
      </c>
      <c r="B65" s="75"/>
      <c r="C65" s="75"/>
      <c r="D65" s="75"/>
      <c r="E65" s="69">
        <f t="shared" ref="E65:F65" si="14">SUM(E2:E64)</f>
        <v>51669.319999999992</v>
      </c>
      <c r="F65" s="69">
        <f t="shared" si="14"/>
        <v>3976.4800000000055</v>
      </c>
      <c r="G65" s="69">
        <f>SUM(G2:G64)</f>
        <v>55645.799999999988</v>
      </c>
      <c r="H65" s="69">
        <f>SUM(H2:H64)</f>
        <v>61210.379999999954</v>
      </c>
      <c r="I65" s="80"/>
      <c r="J65" s="84">
        <f>SUM(J2:J64)</f>
        <v>820075640.79999995</v>
      </c>
      <c r="K65" s="85">
        <f>SUM(K2:K64)</f>
        <v>885681690</v>
      </c>
      <c r="L65" s="86"/>
      <c r="M65" s="85">
        <f>SUM(M2:M64)</f>
        <v>159146988</v>
      </c>
    </row>
  </sheetData>
  <mergeCells count="1">
    <mergeCell ref="A65:D6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D5E4C-BC21-4E75-B770-7B47FA5DA116}">
  <dimension ref="A1:O76"/>
  <sheetViews>
    <sheetView topLeftCell="A53" zoomScale="145" zoomScaleNormal="145" workbookViewId="0">
      <selection sqref="A1:M76"/>
    </sheetView>
  </sheetViews>
  <sheetFormatPr defaultRowHeight="15" x14ac:dyDescent="0.25"/>
  <cols>
    <col min="1" max="1" width="4" style="66" customWidth="1"/>
    <col min="2" max="2" width="5.140625" style="66" customWidth="1"/>
    <col min="3" max="3" width="4.7109375" style="66" customWidth="1"/>
    <col min="4" max="4" width="6.140625" style="66" customWidth="1"/>
    <col min="5" max="5" width="7.140625" style="71" customWidth="1"/>
    <col min="6" max="6" width="6.7109375" style="71" customWidth="1"/>
    <col min="7" max="8" width="6" style="59" customWidth="1"/>
    <col min="9" max="9" width="7.140625" style="87" customWidth="1"/>
    <col min="10" max="10" width="11.5703125" style="87" customWidth="1"/>
    <col min="11" max="11" width="10.5703125" style="87" customWidth="1"/>
    <col min="12" max="12" width="7.7109375" style="87" customWidth="1"/>
    <col min="13" max="13" width="9.85546875" style="87" customWidth="1"/>
    <col min="15" max="15" width="10.42578125" bestFit="1" customWidth="1"/>
  </cols>
  <sheetData>
    <row r="1" spans="1:15" ht="63.75" customHeight="1" x14ac:dyDescent="0.25">
      <c r="A1" s="55" t="s">
        <v>1</v>
      </c>
      <c r="B1" s="56" t="s">
        <v>0</v>
      </c>
      <c r="C1" s="56" t="s">
        <v>2</v>
      </c>
      <c r="D1" s="56" t="s">
        <v>11</v>
      </c>
      <c r="E1" s="56" t="s">
        <v>22</v>
      </c>
      <c r="F1" s="58" t="s">
        <v>23</v>
      </c>
      <c r="G1" s="58" t="s">
        <v>24</v>
      </c>
      <c r="H1" s="57" t="s">
        <v>13</v>
      </c>
      <c r="I1" s="77" t="s">
        <v>49</v>
      </c>
      <c r="J1" s="78" t="s">
        <v>50</v>
      </c>
      <c r="K1" s="79" t="s">
        <v>51</v>
      </c>
      <c r="L1" s="79" t="s">
        <v>52</v>
      </c>
      <c r="M1" s="79" t="s">
        <v>53</v>
      </c>
    </row>
    <row r="2" spans="1:15" x14ac:dyDescent="0.25">
      <c r="A2" s="60">
        <v>1</v>
      </c>
      <c r="B2" s="61">
        <v>101</v>
      </c>
      <c r="C2" s="61">
        <v>1</v>
      </c>
      <c r="D2" s="72" t="s">
        <v>12</v>
      </c>
      <c r="E2" s="72">
        <v>652</v>
      </c>
      <c r="F2" s="72">
        <v>74</v>
      </c>
      <c r="G2" s="61">
        <f>E2+F2</f>
        <v>726</v>
      </c>
      <c r="H2" s="61">
        <f>G2*1.1</f>
        <v>798.6</v>
      </c>
      <c r="I2" s="80">
        <v>14500</v>
      </c>
      <c r="J2" s="81">
        <f>G2*I2</f>
        <v>10527000</v>
      </c>
      <c r="K2" s="82">
        <f>ROUND(J2*1.08,0)</f>
        <v>11369160</v>
      </c>
      <c r="L2" s="83">
        <f t="shared" ref="L2:L35" si="0">MROUND((K2*0.025/12),500)</f>
        <v>23500</v>
      </c>
      <c r="M2" s="82">
        <f t="shared" ref="M2:M35" si="1">G2*2600</f>
        <v>1887600</v>
      </c>
      <c r="O2" s="64"/>
    </row>
    <row r="3" spans="1:15" x14ac:dyDescent="0.25">
      <c r="A3" s="60">
        <v>2</v>
      </c>
      <c r="B3" s="61">
        <v>102</v>
      </c>
      <c r="C3" s="61">
        <v>1</v>
      </c>
      <c r="D3" s="72" t="s">
        <v>12</v>
      </c>
      <c r="E3" s="73">
        <v>652</v>
      </c>
      <c r="F3" s="73">
        <v>74</v>
      </c>
      <c r="G3" s="61">
        <f t="shared" ref="G3:G63" si="2">E3+F3</f>
        <v>726</v>
      </c>
      <c r="H3" s="61">
        <f t="shared" ref="H3:H63" si="3">G3*1.1</f>
        <v>798.6</v>
      </c>
      <c r="I3" s="80">
        <f>I2</f>
        <v>14500</v>
      </c>
      <c r="J3" s="81">
        <f t="shared" ref="J3:J35" si="4">G3*I3</f>
        <v>10527000</v>
      </c>
      <c r="K3" s="82">
        <f t="shared" ref="K3:K35" si="5">ROUND(J3*1.08,0)</f>
        <v>11369160</v>
      </c>
      <c r="L3" s="83">
        <f t="shared" si="0"/>
        <v>23500</v>
      </c>
      <c r="M3" s="82">
        <f t="shared" si="1"/>
        <v>1887600</v>
      </c>
      <c r="O3" s="64"/>
    </row>
    <row r="4" spans="1:15" x14ac:dyDescent="0.25">
      <c r="A4" s="60">
        <v>3</v>
      </c>
      <c r="B4" s="61">
        <v>103</v>
      </c>
      <c r="C4" s="61">
        <v>1</v>
      </c>
      <c r="D4" s="72" t="s">
        <v>18</v>
      </c>
      <c r="E4" s="73">
        <v>829</v>
      </c>
      <c r="F4" s="73">
        <v>66</v>
      </c>
      <c r="G4" s="61">
        <f t="shared" si="2"/>
        <v>895</v>
      </c>
      <c r="H4" s="61">
        <f t="shared" si="3"/>
        <v>984.50000000000011</v>
      </c>
      <c r="I4" s="80">
        <f>I3</f>
        <v>14500</v>
      </c>
      <c r="J4" s="81">
        <f t="shared" si="4"/>
        <v>12977500</v>
      </c>
      <c r="K4" s="82">
        <f t="shared" si="5"/>
        <v>14015700</v>
      </c>
      <c r="L4" s="83">
        <f t="shared" si="0"/>
        <v>29000</v>
      </c>
      <c r="M4" s="82">
        <f t="shared" si="1"/>
        <v>2327000</v>
      </c>
      <c r="O4" s="64"/>
    </row>
    <row r="5" spans="1:15" x14ac:dyDescent="0.25">
      <c r="A5" s="60">
        <v>4</v>
      </c>
      <c r="B5" s="61">
        <v>106</v>
      </c>
      <c r="C5" s="61">
        <v>1</v>
      </c>
      <c r="D5" s="60" t="s">
        <v>18</v>
      </c>
      <c r="E5" s="73">
        <v>828</v>
      </c>
      <c r="F5" s="73">
        <v>74</v>
      </c>
      <c r="G5" s="61">
        <f t="shared" si="2"/>
        <v>902</v>
      </c>
      <c r="H5" s="61">
        <f t="shared" si="3"/>
        <v>992.2</v>
      </c>
      <c r="I5" s="80">
        <f>I4</f>
        <v>14500</v>
      </c>
      <c r="J5" s="81">
        <f t="shared" si="4"/>
        <v>13079000</v>
      </c>
      <c r="K5" s="82">
        <f t="shared" si="5"/>
        <v>14125320</v>
      </c>
      <c r="L5" s="83">
        <f t="shared" si="0"/>
        <v>29500</v>
      </c>
      <c r="M5" s="82">
        <f t="shared" si="1"/>
        <v>2345200</v>
      </c>
      <c r="O5" s="64"/>
    </row>
    <row r="6" spans="1:15" x14ac:dyDescent="0.25">
      <c r="A6" s="60">
        <v>5</v>
      </c>
      <c r="B6" s="61">
        <v>201</v>
      </c>
      <c r="C6" s="61">
        <v>2</v>
      </c>
      <c r="D6" s="72" t="s">
        <v>12</v>
      </c>
      <c r="E6" s="72">
        <v>652</v>
      </c>
      <c r="F6" s="72">
        <v>74</v>
      </c>
      <c r="G6" s="61">
        <f t="shared" si="2"/>
        <v>726</v>
      </c>
      <c r="H6" s="61">
        <f t="shared" si="3"/>
        <v>798.6</v>
      </c>
      <c r="I6" s="80">
        <f>I5+40</f>
        <v>14540</v>
      </c>
      <c r="J6" s="81">
        <f t="shared" si="4"/>
        <v>10556040</v>
      </c>
      <c r="K6" s="82">
        <f t="shared" si="5"/>
        <v>11400523</v>
      </c>
      <c r="L6" s="83">
        <f t="shared" si="0"/>
        <v>24000</v>
      </c>
      <c r="M6" s="82">
        <f t="shared" si="1"/>
        <v>1887600</v>
      </c>
      <c r="O6" s="64"/>
    </row>
    <row r="7" spans="1:15" x14ac:dyDescent="0.25">
      <c r="A7" s="60">
        <v>6</v>
      </c>
      <c r="B7" s="61">
        <v>202</v>
      </c>
      <c r="C7" s="61">
        <v>2</v>
      </c>
      <c r="D7" s="72" t="s">
        <v>12</v>
      </c>
      <c r="E7" s="73">
        <v>652</v>
      </c>
      <c r="F7" s="73">
        <v>74</v>
      </c>
      <c r="G7" s="61">
        <f t="shared" si="2"/>
        <v>726</v>
      </c>
      <c r="H7" s="61">
        <f t="shared" si="3"/>
        <v>798.6</v>
      </c>
      <c r="I7" s="80">
        <f>I6</f>
        <v>14540</v>
      </c>
      <c r="J7" s="81">
        <f t="shared" si="4"/>
        <v>10556040</v>
      </c>
      <c r="K7" s="82">
        <f t="shared" si="5"/>
        <v>11400523</v>
      </c>
      <c r="L7" s="83">
        <f t="shared" si="0"/>
        <v>24000</v>
      </c>
      <c r="M7" s="82">
        <f t="shared" si="1"/>
        <v>1887600</v>
      </c>
    </row>
    <row r="8" spans="1:15" x14ac:dyDescent="0.25">
      <c r="A8" s="60">
        <v>7</v>
      </c>
      <c r="B8" s="61">
        <v>203</v>
      </c>
      <c r="C8" s="61">
        <v>2</v>
      </c>
      <c r="D8" s="72" t="s">
        <v>18</v>
      </c>
      <c r="E8" s="73">
        <v>829</v>
      </c>
      <c r="F8" s="73">
        <v>66</v>
      </c>
      <c r="G8" s="61">
        <f t="shared" si="2"/>
        <v>895</v>
      </c>
      <c r="H8" s="61">
        <f t="shared" si="3"/>
        <v>984.50000000000011</v>
      </c>
      <c r="I8" s="80">
        <f>I7</f>
        <v>14540</v>
      </c>
      <c r="J8" s="81">
        <f t="shared" si="4"/>
        <v>13013300</v>
      </c>
      <c r="K8" s="82">
        <f t="shared" si="5"/>
        <v>14054364</v>
      </c>
      <c r="L8" s="83">
        <f t="shared" si="0"/>
        <v>29500</v>
      </c>
      <c r="M8" s="82">
        <f t="shared" si="1"/>
        <v>2327000</v>
      </c>
    </row>
    <row r="9" spans="1:15" x14ac:dyDescent="0.25">
      <c r="A9" s="60">
        <v>8</v>
      </c>
      <c r="B9" s="61">
        <v>204</v>
      </c>
      <c r="C9" s="61">
        <v>2</v>
      </c>
      <c r="D9" s="72" t="s">
        <v>18</v>
      </c>
      <c r="E9" s="73">
        <v>810</v>
      </c>
      <c r="F9" s="73">
        <v>66</v>
      </c>
      <c r="G9" s="61">
        <f t="shared" si="2"/>
        <v>876</v>
      </c>
      <c r="H9" s="61">
        <f t="shared" si="3"/>
        <v>963.6</v>
      </c>
      <c r="I9" s="80">
        <f>I8</f>
        <v>14540</v>
      </c>
      <c r="J9" s="81">
        <f t="shared" si="4"/>
        <v>12737040</v>
      </c>
      <c r="K9" s="82">
        <f t="shared" si="5"/>
        <v>13756003</v>
      </c>
      <c r="L9" s="83">
        <f t="shared" si="0"/>
        <v>28500</v>
      </c>
      <c r="M9" s="82">
        <f t="shared" si="1"/>
        <v>2277600</v>
      </c>
    </row>
    <row r="10" spans="1:15" x14ac:dyDescent="0.25">
      <c r="A10" s="60">
        <v>9</v>
      </c>
      <c r="B10" s="61">
        <v>205</v>
      </c>
      <c r="C10" s="61">
        <v>2</v>
      </c>
      <c r="D10" s="74" t="s">
        <v>12</v>
      </c>
      <c r="E10" s="73">
        <v>635</v>
      </c>
      <c r="F10" s="73">
        <v>74</v>
      </c>
      <c r="G10" s="61">
        <f t="shared" si="2"/>
        <v>709</v>
      </c>
      <c r="H10" s="61">
        <f t="shared" si="3"/>
        <v>779.90000000000009</v>
      </c>
      <c r="I10" s="80">
        <f>I9</f>
        <v>14540</v>
      </c>
      <c r="J10" s="81">
        <f t="shared" si="4"/>
        <v>10308860</v>
      </c>
      <c r="K10" s="82">
        <f t="shared" si="5"/>
        <v>11133569</v>
      </c>
      <c r="L10" s="83">
        <f t="shared" si="0"/>
        <v>23000</v>
      </c>
      <c r="M10" s="82">
        <f t="shared" si="1"/>
        <v>1843400</v>
      </c>
    </row>
    <row r="11" spans="1:15" x14ac:dyDescent="0.25">
      <c r="A11" s="60">
        <v>10</v>
      </c>
      <c r="B11" s="61">
        <v>206</v>
      </c>
      <c r="C11" s="61">
        <v>2</v>
      </c>
      <c r="D11" s="60" t="s">
        <v>18</v>
      </c>
      <c r="E11" s="73">
        <v>828</v>
      </c>
      <c r="F11" s="73">
        <v>74</v>
      </c>
      <c r="G11" s="61">
        <f t="shared" si="2"/>
        <v>902</v>
      </c>
      <c r="H11" s="61">
        <f t="shared" si="3"/>
        <v>992.2</v>
      </c>
      <c r="I11" s="80">
        <f>I10</f>
        <v>14540</v>
      </c>
      <c r="J11" s="81">
        <f t="shared" si="4"/>
        <v>13115080</v>
      </c>
      <c r="K11" s="82">
        <f t="shared" si="5"/>
        <v>14164286</v>
      </c>
      <c r="L11" s="83">
        <f t="shared" si="0"/>
        <v>29500</v>
      </c>
      <c r="M11" s="82">
        <f t="shared" si="1"/>
        <v>2345200</v>
      </c>
    </row>
    <row r="12" spans="1:15" x14ac:dyDescent="0.25">
      <c r="A12" s="60">
        <v>11</v>
      </c>
      <c r="B12" s="61">
        <v>301</v>
      </c>
      <c r="C12" s="61">
        <v>3</v>
      </c>
      <c r="D12" s="72" t="s">
        <v>12</v>
      </c>
      <c r="E12" s="72">
        <v>652</v>
      </c>
      <c r="F12" s="72">
        <v>74</v>
      </c>
      <c r="G12" s="61">
        <f t="shared" si="2"/>
        <v>726</v>
      </c>
      <c r="H12" s="61">
        <f t="shared" si="3"/>
        <v>798.6</v>
      </c>
      <c r="I12" s="80">
        <f>I11+40</f>
        <v>14580</v>
      </c>
      <c r="J12" s="81">
        <f t="shared" si="4"/>
        <v>10585080</v>
      </c>
      <c r="K12" s="82">
        <f t="shared" si="5"/>
        <v>11431886</v>
      </c>
      <c r="L12" s="83">
        <f t="shared" si="0"/>
        <v>24000</v>
      </c>
      <c r="M12" s="82">
        <f t="shared" si="1"/>
        <v>1887600</v>
      </c>
    </row>
    <row r="13" spans="1:15" x14ac:dyDescent="0.25">
      <c r="A13" s="60">
        <v>12</v>
      </c>
      <c r="B13" s="61">
        <v>302</v>
      </c>
      <c r="C13" s="61">
        <v>3</v>
      </c>
      <c r="D13" s="72" t="s">
        <v>12</v>
      </c>
      <c r="E13" s="73">
        <v>652</v>
      </c>
      <c r="F13" s="73">
        <v>74</v>
      </c>
      <c r="G13" s="61">
        <f t="shared" si="2"/>
        <v>726</v>
      </c>
      <c r="H13" s="61">
        <f t="shared" si="3"/>
        <v>798.6</v>
      </c>
      <c r="I13" s="80">
        <f>I12</f>
        <v>14580</v>
      </c>
      <c r="J13" s="81">
        <f t="shared" si="4"/>
        <v>10585080</v>
      </c>
      <c r="K13" s="82">
        <f t="shared" si="5"/>
        <v>11431886</v>
      </c>
      <c r="L13" s="83">
        <f t="shared" si="0"/>
        <v>24000</v>
      </c>
      <c r="M13" s="82">
        <f t="shared" si="1"/>
        <v>1887600</v>
      </c>
    </row>
    <row r="14" spans="1:15" x14ac:dyDescent="0.25">
      <c r="A14" s="60">
        <v>13</v>
      </c>
      <c r="B14" s="61">
        <v>303</v>
      </c>
      <c r="C14" s="61">
        <v>3</v>
      </c>
      <c r="D14" s="72" t="s">
        <v>18</v>
      </c>
      <c r="E14" s="73">
        <v>829</v>
      </c>
      <c r="F14" s="73">
        <v>66</v>
      </c>
      <c r="G14" s="61">
        <f t="shared" si="2"/>
        <v>895</v>
      </c>
      <c r="H14" s="61">
        <f t="shared" si="3"/>
        <v>984.50000000000011</v>
      </c>
      <c r="I14" s="80">
        <f>I13</f>
        <v>14580</v>
      </c>
      <c r="J14" s="81">
        <f t="shared" si="4"/>
        <v>13049100</v>
      </c>
      <c r="K14" s="82">
        <f t="shared" si="5"/>
        <v>14093028</v>
      </c>
      <c r="L14" s="83">
        <f t="shared" si="0"/>
        <v>29500</v>
      </c>
      <c r="M14" s="82">
        <f t="shared" si="1"/>
        <v>2327000</v>
      </c>
    </row>
    <row r="15" spans="1:15" x14ac:dyDescent="0.25">
      <c r="A15" s="60">
        <v>14</v>
      </c>
      <c r="B15" s="61">
        <v>304</v>
      </c>
      <c r="C15" s="61">
        <v>3</v>
      </c>
      <c r="D15" s="72" t="s">
        <v>18</v>
      </c>
      <c r="E15" s="73">
        <v>810</v>
      </c>
      <c r="F15" s="73">
        <v>66</v>
      </c>
      <c r="G15" s="61">
        <f t="shared" si="2"/>
        <v>876</v>
      </c>
      <c r="H15" s="61">
        <f t="shared" si="3"/>
        <v>963.6</v>
      </c>
      <c r="I15" s="80">
        <f>I14</f>
        <v>14580</v>
      </c>
      <c r="J15" s="81">
        <f t="shared" si="4"/>
        <v>12772080</v>
      </c>
      <c r="K15" s="82">
        <f t="shared" si="5"/>
        <v>13793846</v>
      </c>
      <c r="L15" s="83">
        <f t="shared" si="0"/>
        <v>28500</v>
      </c>
      <c r="M15" s="82">
        <f t="shared" si="1"/>
        <v>2277600</v>
      </c>
    </row>
    <row r="16" spans="1:15" x14ac:dyDescent="0.25">
      <c r="A16" s="60">
        <v>15</v>
      </c>
      <c r="B16" s="61">
        <v>305</v>
      </c>
      <c r="C16" s="61">
        <v>3</v>
      </c>
      <c r="D16" s="74" t="s">
        <v>12</v>
      </c>
      <c r="E16" s="73">
        <v>635</v>
      </c>
      <c r="F16" s="73">
        <v>74</v>
      </c>
      <c r="G16" s="61">
        <f t="shared" si="2"/>
        <v>709</v>
      </c>
      <c r="H16" s="61">
        <f t="shared" si="3"/>
        <v>779.90000000000009</v>
      </c>
      <c r="I16" s="80">
        <f>I15</f>
        <v>14580</v>
      </c>
      <c r="J16" s="81">
        <f t="shared" si="4"/>
        <v>10337220</v>
      </c>
      <c r="K16" s="82">
        <f t="shared" si="5"/>
        <v>11164198</v>
      </c>
      <c r="L16" s="83">
        <f t="shared" si="0"/>
        <v>23500</v>
      </c>
      <c r="M16" s="82">
        <f t="shared" si="1"/>
        <v>1843400</v>
      </c>
    </row>
    <row r="17" spans="1:15" x14ac:dyDescent="0.25">
      <c r="A17" s="60">
        <v>16</v>
      </c>
      <c r="B17" s="61">
        <v>306</v>
      </c>
      <c r="C17" s="61">
        <v>3</v>
      </c>
      <c r="D17" s="60" t="s">
        <v>18</v>
      </c>
      <c r="E17" s="73">
        <v>828</v>
      </c>
      <c r="F17" s="73">
        <v>74</v>
      </c>
      <c r="G17" s="61">
        <f t="shared" si="2"/>
        <v>902</v>
      </c>
      <c r="H17" s="61">
        <f t="shared" si="3"/>
        <v>992.2</v>
      </c>
      <c r="I17" s="80">
        <f>I16</f>
        <v>14580</v>
      </c>
      <c r="J17" s="81">
        <f t="shared" si="4"/>
        <v>13151160</v>
      </c>
      <c r="K17" s="82">
        <f t="shared" si="5"/>
        <v>14203253</v>
      </c>
      <c r="L17" s="83">
        <f t="shared" si="0"/>
        <v>29500</v>
      </c>
      <c r="M17" s="82">
        <f t="shared" si="1"/>
        <v>2345200</v>
      </c>
    </row>
    <row r="18" spans="1:15" x14ac:dyDescent="0.25">
      <c r="A18" s="60">
        <v>17</v>
      </c>
      <c r="B18" s="61">
        <v>401</v>
      </c>
      <c r="C18" s="61">
        <v>4</v>
      </c>
      <c r="D18" s="72" t="s">
        <v>12</v>
      </c>
      <c r="E18" s="72">
        <v>652</v>
      </c>
      <c r="F18" s="72">
        <v>74</v>
      </c>
      <c r="G18" s="61">
        <f t="shared" si="2"/>
        <v>726</v>
      </c>
      <c r="H18" s="61">
        <f t="shared" si="3"/>
        <v>798.6</v>
      </c>
      <c r="I18" s="80">
        <f>I17+40</f>
        <v>14620</v>
      </c>
      <c r="J18" s="81">
        <f t="shared" si="4"/>
        <v>10614120</v>
      </c>
      <c r="K18" s="82">
        <f t="shared" si="5"/>
        <v>11463250</v>
      </c>
      <c r="L18" s="83">
        <f t="shared" si="0"/>
        <v>24000</v>
      </c>
      <c r="M18" s="82">
        <f t="shared" si="1"/>
        <v>1887600</v>
      </c>
    </row>
    <row r="19" spans="1:15" x14ac:dyDescent="0.25">
      <c r="A19" s="60">
        <v>18</v>
      </c>
      <c r="B19" s="61">
        <v>402</v>
      </c>
      <c r="C19" s="61">
        <v>4</v>
      </c>
      <c r="D19" s="72" t="s">
        <v>12</v>
      </c>
      <c r="E19" s="73">
        <v>652</v>
      </c>
      <c r="F19" s="73">
        <v>74</v>
      </c>
      <c r="G19" s="61">
        <f t="shared" si="2"/>
        <v>726</v>
      </c>
      <c r="H19" s="61">
        <f t="shared" si="3"/>
        <v>798.6</v>
      </c>
      <c r="I19" s="80">
        <f>I18</f>
        <v>14620</v>
      </c>
      <c r="J19" s="81">
        <f t="shared" si="4"/>
        <v>10614120</v>
      </c>
      <c r="K19" s="82">
        <f t="shared" si="5"/>
        <v>11463250</v>
      </c>
      <c r="L19" s="83">
        <f t="shared" si="0"/>
        <v>24000</v>
      </c>
      <c r="M19" s="82">
        <f t="shared" si="1"/>
        <v>1887600</v>
      </c>
      <c r="O19" s="64">
        <f>J19/G19</f>
        <v>14620</v>
      </c>
    </row>
    <row r="20" spans="1:15" x14ac:dyDescent="0.25">
      <c r="A20" s="60">
        <v>19</v>
      </c>
      <c r="B20" s="61">
        <v>403</v>
      </c>
      <c r="C20" s="61">
        <v>4</v>
      </c>
      <c r="D20" s="72" t="s">
        <v>18</v>
      </c>
      <c r="E20" s="73">
        <v>829</v>
      </c>
      <c r="F20" s="73">
        <v>66</v>
      </c>
      <c r="G20" s="61">
        <f t="shared" si="2"/>
        <v>895</v>
      </c>
      <c r="H20" s="61">
        <f t="shared" si="3"/>
        <v>984.50000000000011</v>
      </c>
      <c r="I20" s="80">
        <f>I19</f>
        <v>14620</v>
      </c>
      <c r="J20" s="81">
        <f t="shared" si="4"/>
        <v>13084900</v>
      </c>
      <c r="K20" s="82">
        <f t="shared" si="5"/>
        <v>14131692</v>
      </c>
      <c r="L20" s="83">
        <f t="shared" si="0"/>
        <v>29500</v>
      </c>
      <c r="M20" s="82">
        <f t="shared" si="1"/>
        <v>2327000</v>
      </c>
    </row>
    <row r="21" spans="1:15" x14ac:dyDescent="0.25">
      <c r="A21" s="60">
        <v>20</v>
      </c>
      <c r="B21" s="61">
        <v>404</v>
      </c>
      <c r="C21" s="61">
        <v>4</v>
      </c>
      <c r="D21" s="72" t="s">
        <v>18</v>
      </c>
      <c r="E21" s="73">
        <v>810</v>
      </c>
      <c r="F21" s="73">
        <v>66</v>
      </c>
      <c r="G21" s="61">
        <f t="shared" si="2"/>
        <v>876</v>
      </c>
      <c r="H21" s="61">
        <f t="shared" si="3"/>
        <v>963.6</v>
      </c>
      <c r="I21" s="80">
        <f>I20</f>
        <v>14620</v>
      </c>
      <c r="J21" s="81">
        <f t="shared" si="4"/>
        <v>12807120</v>
      </c>
      <c r="K21" s="82">
        <f t="shared" si="5"/>
        <v>13831690</v>
      </c>
      <c r="L21" s="83">
        <f t="shared" si="0"/>
        <v>29000</v>
      </c>
      <c r="M21" s="82">
        <f t="shared" si="1"/>
        <v>2277600</v>
      </c>
    </row>
    <row r="22" spans="1:15" x14ac:dyDescent="0.25">
      <c r="A22" s="60">
        <v>21</v>
      </c>
      <c r="B22" s="61">
        <v>405</v>
      </c>
      <c r="C22" s="61">
        <v>4</v>
      </c>
      <c r="D22" s="74" t="s">
        <v>12</v>
      </c>
      <c r="E22" s="73">
        <v>635</v>
      </c>
      <c r="F22" s="73">
        <v>74</v>
      </c>
      <c r="G22" s="61">
        <f t="shared" si="2"/>
        <v>709</v>
      </c>
      <c r="H22" s="61">
        <f t="shared" si="3"/>
        <v>779.90000000000009</v>
      </c>
      <c r="I22" s="80">
        <f>I21</f>
        <v>14620</v>
      </c>
      <c r="J22" s="81">
        <f t="shared" si="4"/>
        <v>10365580</v>
      </c>
      <c r="K22" s="82">
        <f t="shared" si="5"/>
        <v>11194826</v>
      </c>
      <c r="L22" s="83">
        <f t="shared" si="0"/>
        <v>23500</v>
      </c>
      <c r="M22" s="82">
        <f t="shared" si="1"/>
        <v>1843400</v>
      </c>
    </row>
    <row r="23" spans="1:15" x14ac:dyDescent="0.25">
      <c r="A23" s="60">
        <v>22</v>
      </c>
      <c r="B23" s="61">
        <v>406</v>
      </c>
      <c r="C23" s="61">
        <v>4</v>
      </c>
      <c r="D23" s="60" t="s">
        <v>18</v>
      </c>
      <c r="E23" s="73">
        <v>828</v>
      </c>
      <c r="F23" s="73">
        <v>74</v>
      </c>
      <c r="G23" s="61">
        <f t="shared" si="2"/>
        <v>902</v>
      </c>
      <c r="H23" s="61">
        <f t="shared" si="3"/>
        <v>992.2</v>
      </c>
      <c r="I23" s="80">
        <f>I22</f>
        <v>14620</v>
      </c>
      <c r="J23" s="81">
        <f t="shared" si="4"/>
        <v>13187240</v>
      </c>
      <c r="K23" s="82">
        <f t="shared" si="5"/>
        <v>14242219</v>
      </c>
      <c r="L23" s="83">
        <f t="shared" si="0"/>
        <v>29500</v>
      </c>
      <c r="M23" s="82">
        <f t="shared" si="1"/>
        <v>2345200</v>
      </c>
    </row>
    <row r="24" spans="1:15" x14ac:dyDescent="0.25">
      <c r="A24" s="60">
        <v>23</v>
      </c>
      <c r="B24" s="61">
        <v>501</v>
      </c>
      <c r="C24" s="61">
        <v>5</v>
      </c>
      <c r="D24" s="72" t="s">
        <v>12</v>
      </c>
      <c r="E24" s="72">
        <v>652</v>
      </c>
      <c r="F24" s="72">
        <v>74</v>
      </c>
      <c r="G24" s="61">
        <f t="shared" si="2"/>
        <v>726</v>
      </c>
      <c r="H24" s="61">
        <f t="shared" si="3"/>
        <v>798.6</v>
      </c>
      <c r="I24" s="80">
        <f>I23+40</f>
        <v>14660</v>
      </c>
      <c r="J24" s="81">
        <f t="shared" si="4"/>
        <v>10643160</v>
      </c>
      <c r="K24" s="82">
        <f t="shared" si="5"/>
        <v>11494613</v>
      </c>
      <c r="L24" s="83">
        <f t="shared" si="0"/>
        <v>24000</v>
      </c>
      <c r="M24" s="82">
        <f t="shared" si="1"/>
        <v>1887600</v>
      </c>
    </row>
    <row r="25" spans="1:15" x14ac:dyDescent="0.25">
      <c r="A25" s="60">
        <v>24</v>
      </c>
      <c r="B25" s="61">
        <v>502</v>
      </c>
      <c r="C25" s="61">
        <v>5</v>
      </c>
      <c r="D25" s="72" t="s">
        <v>12</v>
      </c>
      <c r="E25" s="73">
        <v>652</v>
      </c>
      <c r="F25" s="73">
        <v>74</v>
      </c>
      <c r="G25" s="61">
        <f t="shared" si="2"/>
        <v>726</v>
      </c>
      <c r="H25" s="61">
        <f t="shared" si="3"/>
        <v>798.6</v>
      </c>
      <c r="I25" s="80">
        <f>I24</f>
        <v>14660</v>
      </c>
      <c r="J25" s="81">
        <f t="shared" si="4"/>
        <v>10643160</v>
      </c>
      <c r="K25" s="82">
        <f t="shared" si="5"/>
        <v>11494613</v>
      </c>
      <c r="L25" s="83">
        <f t="shared" si="0"/>
        <v>24000</v>
      </c>
      <c r="M25" s="82">
        <f t="shared" si="1"/>
        <v>1887600</v>
      </c>
    </row>
    <row r="26" spans="1:15" x14ac:dyDescent="0.25">
      <c r="A26" s="60">
        <v>25</v>
      </c>
      <c r="B26" s="61">
        <v>503</v>
      </c>
      <c r="C26" s="61">
        <v>5</v>
      </c>
      <c r="D26" s="72" t="s">
        <v>18</v>
      </c>
      <c r="E26" s="73">
        <v>829</v>
      </c>
      <c r="F26" s="73">
        <v>66</v>
      </c>
      <c r="G26" s="61">
        <f t="shared" si="2"/>
        <v>895</v>
      </c>
      <c r="H26" s="61">
        <f t="shared" si="3"/>
        <v>984.50000000000011</v>
      </c>
      <c r="I26" s="80">
        <f>I25</f>
        <v>14660</v>
      </c>
      <c r="J26" s="81">
        <f t="shared" si="4"/>
        <v>13120700</v>
      </c>
      <c r="K26" s="82">
        <f t="shared" si="5"/>
        <v>14170356</v>
      </c>
      <c r="L26" s="83">
        <f t="shared" si="0"/>
        <v>29500</v>
      </c>
      <c r="M26" s="82">
        <f t="shared" si="1"/>
        <v>2327000</v>
      </c>
    </row>
    <row r="27" spans="1:15" x14ac:dyDescent="0.25">
      <c r="A27" s="60">
        <v>26</v>
      </c>
      <c r="B27" s="61">
        <v>504</v>
      </c>
      <c r="C27" s="61">
        <v>5</v>
      </c>
      <c r="D27" s="72" t="s">
        <v>18</v>
      </c>
      <c r="E27" s="73">
        <v>810</v>
      </c>
      <c r="F27" s="73">
        <v>66</v>
      </c>
      <c r="G27" s="61">
        <f t="shared" si="2"/>
        <v>876</v>
      </c>
      <c r="H27" s="61">
        <f t="shared" si="3"/>
        <v>963.6</v>
      </c>
      <c r="I27" s="80">
        <f>I26</f>
        <v>14660</v>
      </c>
      <c r="J27" s="81">
        <f t="shared" si="4"/>
        <v>12842160</v>
      </c>
      <c r="K27" s="82">
        <f t="shared" si="5"/>
        <v>13869533</v>
      </c>
      <c r="L27" s="83">
        <f t="shared" si="0"/>
        <v>29000</v>
      </c>
      <c r="M27" s="82">
        <f t="shared" si="1"/>
        <v>2277600</v>
      </c>
    </row>
    <row r="28" spans="1:15" x14ac:dyDescent="0.25">
      <c r="A28" s="60">
        <v>27</v>
      </c>
      <c r="B28" s="61">
        <v>505</v>
      </c>
      <c r="C28" s="61">
        <v>5</v>
      </c>
      <c r="D28" s="74" t="s">
        <v>12</v>
      </c>
      <c r="E28" s="73">
        <v>635</v>
      </c>
      <c r="F28" s="73">
        <v>74</v>
      </c>
      <c r="G28" s="61">
        <f t="shared" si="2"/>
        <v>709</v>
      </c>
      <c r="H28" s="61">
        <f t="shared" si="3"/>
        <v>779.90000000000009</v>
      </c>
      <c r="I28" s="80">
        <f>I27</f>
        <v>14660</v>
      </c>
      <c r="J28" s="81">
        <f t="shared" si="4"/>
        <v>10393940</v>
      </c>
      <c r="K28" s="82">
        <f t="shared" si="5"/>
        <v>11225455</v>
      </c>
      <c r="L28" s="83">
        <f t="shared" si="0"/>
        <v>23500</v>
      </c>
      <c r="M28" s="82">
        <f t="shared" si="1"/>
        <v>1843400</v>
      </c>
    </row>
    <row r="29" spans="1:15" x14ac:dyDescent="0.25">
      <c r="A29" s="60">
        <v>28</v>
      </c>
      <c r="B29" s="61">
        <v>506</v>
      </c>
      <c r="C29" s="61">
        <v>5</v>
      </c>
      <c r="D29" s="60" t="s">
        <v>18</v>
      </c>
      <c r="E29" s="73">
        <v>828</v>
      </c>
      <c r="F29" s="73">
        <v>74</v>
      </c>
      <c r="G29" s="61">
        <f t="shared" si="2"/>
        <v>902</v>
      </c>
      <c r="H29" s="61">
        <f t="shared" si="3"/>
        <v>992.2</v>
      </c>
      <c r="I29" s="80">
        <f>I28</f>
        <v>14660</v>
      </c>
      <c r="J29" s="81">
        <f t="shared" si="4"/>
        <v>13223320</v>
      </c>
      <c r="K29" s="82">
        <f t="shared" si="5"/>
        <v>14281186</v>
      </c>
      <c r="L29" s="83">
        <f t="shared" si="0"/>
        <v>30000</v>
      </c>
      <c r="M29" s="82">
        <f t="shared" si="1"/>
        <v>2345200</v>
      </c>
    </row>
    <row r="30" spans="1:15" x14ac:dyDescent="0.25">
      <c r="A30" s="60">
        <v>29</v>
      </c>
      <c r="B30" s="61">
        <v>601</v>
      </c>
      <c r="C30" s="61">
        <v>6</v>
      </c>
      <c r="D30" s="72" t="s">
        <v>12</v>
      </c>
      <c r="E30" s="72">
        <v>652</v>
      </c>
      <c r="F30" s="72">
        <v>74</v>
      </c>
      <c r="G30" s="61">
        <f t="shared" si="2"/>
        <v>726</v>
      </c>
      <c r="H30" s="61">
        <f t="shared" si="3"/>
        <v>798.6</v>
      </c>
      <c r="I30" s="80">
        <f>I29+40</f>
        <v>14700</v>
      </c>
      <c r="J30" s="81">
        <f t="shared" si="4"/>
        <v>10672200</v>
      </c>
      <c r="K30" s="82">
        <f t="shared" si="5"/>
        <v>11525976</v>
      </c>
      <c r="L30" s="83">
        <f t="shared" si="0"/>
        <v>24000</v>
      </c>
      <c r="M30" s="82">
        <f t="shared" si="1"/>
        <v>1887600</v>
      </c>
    </row>
    <row r="31" spans="1:15" x14ac:dyDescent="0.25">
      <c r="A31" s="60">
        <v>30</v>
      </c>
      <c r="B31" s="61">
        <v>602</v>
      </c>
      <c r="C31" s="61">
        <v>6</v>
      </c>
      <c r="D31" s="72" t="s">
        <v>12</v>
      </c>
      <c r="E31" s="73">
        <v>652</v>
      </c>
      <c r="F31" s="73">
        <v>74</v>
      </c>
      <c r="G31" s="61">
        <f t="shared" si="2"/>
        <v>726</v>
      </c>
      <c r="H31" s="61">
        <f t="shared" si="3"/>
        <v>798.6</v>
      </c>
      <c r="I31" s="80">
        <f>I30</f>
        <v>14700</v>
      </c>
      <c r="J31" s="81">
        <f t="shared" si="4"/>
        <v>10672200</v>
      </c>
      <c r="K31" s="82">
        <f t="shared" si="5"/>
        <v>11525976</v>
      </c>
      <c r="L31" s="83">
        <f t="shared" si="0"/>
        <v>24000</v>
      </c>
      <c r="M31" s="82">
        <f t="shared" si="1"/>
        <v>1887600</v>
      </c>
    </row>
    <row r="32" spans="1:15" x14ac:dyDescent="0.25">
      <c r="A32" s="60">
        <v>31</v>
      </c>
      <c r="B32" s="61">
        <v>603</v>
      </c>
      <c r="C32" s="61">
        <v>6</v>
      </c>
      <c r="D32" s="72" t="s">
        <v>18</v>
      </c>
      <c r="E32" s="73">
        <v>829</v>
      </c>
      <c r="F32" s="73">
        <v>66</v>
      </c>
      <c r="G32" s="61">
        <f t="shared" si="2"/>
        <v>895</v>
      </c>
      <c r="H32" s="61">
        <f t="shared" si="3"/>
        <v>984.50000000000011</v>
      </c>
      <c r="I32" s="80">
        <f>I31</f>
        <v>14700</v>
      </c>
      <c r="J32" s="81">
        <f t="shared" si="4"/>
        <v>13156500</v>
      </c>
      <c r="K32" s="82">
        <f t="shared" si="5"/>
        <v>14209020</v>
      </c>
      <c r="L32" s="83">
        <f t="shared" si="0"/>
        <v>29500</v>
      </c>
      <c r="M32" s="82">
        <f t="shared" si="1"/>
        <v>2327000</v>
      </c>
    </row>
    <row r="33" spans="1:15" x14ac:dyDescent="0.25">
      <c r="A33" s="60">
        <v>32</v>
      </c>
      <c r="B33" s="61">
        <v>604</v>
      </c>
      <c r="C33" s="61">
        <v>6</v>
      </c>
      <c r="D33" s="72" t="s">
        <v>18</v>
      </c>
      <c r="E33" s="73">
        <v>810</v>
      </c>
      <c r="F33" s="73">
        <v>66</v>
      </c>
      <c r="G33" s="61">
        <f t="shared" si="2"/>
        <v>876</v>
      </c>
      <c r="H33" s="61">
        <f t="shared" si="3"/>
        <v>963.6</v>
      </c>
      <c r="I33" s="80">
        <f>I32</f>
        <v>14700</v>
      </c>
      <c r="J33" s="81">
        <f t="shared" si="4"/>
        <v>12877200</v>
      </c>
      <c r="K33" s="82">
        <f t="shared" si="5"/>
        <v>13907376</v>
      </c>
      <c r="L33" s="83">
        <f t="shared" si="0"/>
        <v>29000</v>
      </c>
      <c r="M33" s="82">
        <f t="shared" si="1"/>
        <v>2277600</v>
      </c>
    </row>
    <row r="34" spans="1:15" x14ac:dyDescent="0.25">
      <c r="A34" s="60">
        <v>33</v>
      </c>
      <c r="B34" s="61">
        <v>605</v>
      </c>
      <c r="C34" s="61">
        <v>6</v>
      </c>
      <c r="D34" s="74" t="s">
        <v>12</v>
      </c>
      <c r="E34" s="73">
        <v>635</v>
      </c>
      <c r="F34" s="73">
        <v>74</v>
      </c>
      <c r="G34" s="61">
        <f t="shared" si="2"/>
        <v>709</v>
      </c>
      <c r="H34" s="61">
        <f t="shared" si="3"/>
        <v>779.90000000000009</v>
      </c>
      <c r="I34" s="80">
        <f>I33</f>
        <v>14700</v>
      </c>
      <c r="J34" s="81">
        <f t="shared" si="4"/>
        <v>10422300</v>
      </c>
      <c r="K34" s="82">
        <f t="shared" si="5"/>
        <v>11256084</v>
      </c>
      <c r="L34" s="83">
        <f t="shared" si="0"/>
        <v>23500</v>
      </c>
      <c r="M34" s="82">
        <f t="shared" si="1"/>
        <v>1843400</v>
      </c>
    </row>
    <row r="35" spans="1:15" x14ac:dyDescent="0.25">
      <c r="A35" s="60">
        <v>34</v>
      </c>
      <c r="B35" s="61">
        <v>606</v>
      </c>
      <c r="C35" s="61">
        <v>6</v>
      </c>
      <c r="D35" s="60" t="s">
        <v>18</v>
      </c>
      <c r="E35" s="73">
        <v>828</v>
      </c>
      <c r="F35" s="73">
        <v>74</v>
      </c>
      <c r="G35" s="61">
        <f t="shared" si="2"/>
        <v>902</v>
      </c>
      <c r="H35" s="61">
        <f t="shared" si="3"/>
        <v>992.2</v>
      </c>
      <c r="I35" s="80">
        <f>I34</f>
        <v>14700</v>
      </c>
      <c r="J35" s="81">
        <f t="shared" si="4"/>
        <v>13259400</v>
      </c>
      <c r="K35" s="82">
        <f t="shared" si="5"/>
        <v>14320152</v>
      </c>
      <c r="L35" s="83">
        <f t="shared" si="0"/>
        <v>30000</v>
      </c>
      <c r="M35" s="82">
        <f t="shared" si="1"/>
        <v>2345200</v>
      </c>
    </row>
    <row r="36" spans="1:15" x14ac:dyDescent="0.25">
      <c r="A36" s="60">
        <v>35</v>
      </c>
      <c r="B36" s="61">
        <v>701</v>
      </c>
      <c r="C36" s="61">
        <v>7</v>
      </c>
      <c r="D36" s="72" t="s">
        <v>12</v>
      </c>
      <c r="E36" s="72">
        <v>652</v>
      </c>
      <c r="F36" s="72">
        <v>74</v>
      </c>
      <c r="G36" s="61">
        <f t="shared" si="2"/>
        <v>726</v>
      </c>
      <c r="H36" s="61">
        <f t="shared" si="3"/>
        <v>798.6</v>
      </c>
      <c r="I36" s="80">
        <f>I35+40</f>
        <v>14740</v>
      </c>
      <c r="J36" s="81">
        <f t="shared" ref="J36:J75" si="6">G36*I36</f>
        <v>10701240</v>
      </c>
      <c r="K36" s="82">
        <f t="shared" ref="K36:K75" si="7">ROUND(J36*1.08,0)</f>
        <v>11557339</v>
      </c>
      <c r="L36" s="83">
        <f t="shared" ref="L36:L75" si="8">MROUND((K36*0.025/12),500)</f>
        <v>24000</v>
      </c>
      <c r="M36" s="82">
        <f t="shared" ref="M36:M75" si="9">G36*2600</f>
        <v>1887600</v>
      </c>
      <c r="O36" s="64"/>
    </row>
    <row r="37" spans="1:15" x14ac:dyDescent="0.25">
      <c r="A37" s="60">
        <v>36</v>
      </c>
      <c r="B37" s="61">
        <v>702</v>
      </c>
      <c r="C37" s="61">
        <v>7</v>
      </c>
      <c r="D37" s="72" t="s">
        <v>12</v>
      </c>
      <c r="E37" s="73">
        <v>652</v>
      </c>
      <c r="F37" s="73">
        <v>74</v>
      </c>
      <c r="G37" s="61">
        <f t="shared" si="2"/>
        <v>726</v>
      </c>
      <c r="H37" s="61">
        <f t="shared" si="3"/>
        <v>798.6</v>
      </c>
      <c r="I37" s="80">
        <f>I36</f>
        <v>14740</v>
      </c>
      <c r="J37" s="81">
        <f t="shared" si="6"/>
        <v>10701240</v>
      </c>
      <c r="K37" s="82">
        <f t="shared" si="7"/>
        <v>11557339</v>
      </c>
      <c r="L37" s="83">
        <f t="shared" si="8"/>
        <v>24000</v>
      </c>
      <c r="M37" s="82">
        <f t="shared" si="9"/>
        <v>1887600</v>
      </c>
      <c r="O37" s="64"/>
    </row>
    <row r="38" spans="1:15" x14ac:dyDescent="0.25">
      <c r="A38" s="60">
        <v>37</v>
      </c>
      <c r="B38" s="61">
        <v>703</v>
      </c>
      <c r="C38" s="61">
        <v>7</v>
      </c>
      <c r="D38" s="72" t="s">
        <v>18</v>
      </c>
      <c r="E38" s="73">
        <v>829</v>
      </c>
      <c r="F38" s="73">
        <v>66</v>
      </c>
      <c r="G38" s="61">
        <f t="shared" si="2"/>
        <v>895</v>
      </c>
      <c r="H38" s="61">
        <f t="shared" si="3"/>
        <v>984.50000000000011</v>
      </c>
      <c r="I38" s="80">
        <f>I37</f>
        <v>14740</v>
      </c>
      <c r="J38" s="81">
        <f t="shared" si="6"/>
        <v>13192300</v>
      </c>
      <c r="K38" s="82">
        <f t="shared" si="7"/>
        <v>14247684</v>
      </c>
      <c r="L38" s="83">
        <f t="shared" si="8"/>
        <v>29500</v>
      </c>
      <c r="M38" s="82">
        <f t="shared" si="9"/>
        <v>2327000</v>
      </c>
      <c r="O38" s="64"/>
    </row>
    <row r="39" spans="1:15" x14ac:dyDescent="0.25">
      <c r="A39" s="60">
        <v>38</v>
      </c>
      <c r="B39" s="61">
        <v>704</v>
      </c>
      <c r="C39" s="61">
        <v>7</v>
      </c>
      <c r="D39" s="72" t="s">
        <v>18</v>
      </c>
      <c r="E39" s="73">
        <v>810</v>
      </c>
      <c r="F39" s="73">
        <v>66</v>
      </c>
      <c r="G39" s="61">
        <f t="shared" si="2"/>
        <v>876</v>
      </c>
      <c r="H39" s="61">
        <f t="shared" si="3"/>
        <v>963.6</v>
      </c>
      <c r="I39" s="80">
        <f>I38</f>
        <v>14740</v>
      </c>
      <c r="J39" s="81">
        <f t="shared" si="6"/>
        <v>12912240</v>
      </c>
      <c r="K39" s="82">
        <f t="shared" si="7"/>
        <v>13945219</v>
      </c>
      <c r="L39" s="83">
        <f t="shared" si="8"/>
        <v>29000</v>
      </c>
      <c r="M39" s="82">
        <f t="shared" si="9"/>
        <v>2277600</v>
      </c>
      <c r="O39" s="64"/>
    </row>
    <row r="40" spans="1:15" x14ac:dyDescent="0.25">
      <c r="A40" s="60">
        <v>39</v>
      </c>
      <c r="B40" s="61">
        <v>705</v>
      </c>
      <c r="C40" s="61">
        <v>7</v>
      </c>
      <c r="D40" s="74" t="s">
        <v>12</v>
      </c>
      <c r="E40" s="73">
        <v>635</v>
      </c>
      <c r="F40" s="73">
        <v>74</v>
      </c>
      <c r="G40" s="61">
        <f t="shared" si="2"/>
        <v>709</v>
      </c>
      <c r="H40" s="61">
        <f t="shared" si="3"/>
        <v>779.90000000000009</v>
      </c>
      <c r="I40" s="80">
        <f>I39</f>
        <v>14740</v>
      </c>
      <c r="J40" s="81">
        <f t="shared" si="6"/>
        <v>10450660</v>
      </c>
      <c r="K40" s="82">
        <f t="shared" si="7"/>
        <v>11286713</v>
      </c>
      <c r="L40" s="83">
        <f t="shared" si="8"/>
        <v>23500</v>
      </c>
      <c r="M40" s="82">
        <f t="shared" si="9"/>
        <v>1843400</v>
      </c>
      <c r="O40" s="64"/>
    </row>
    <row r="41" spans="1:15" x14ac:dyDescent="0.25">
      <c r="A41" s="60">
        <v>40</v>
      </c>
      <c r="B41" s="61">
        <v>801</v>
      </c>
      <c r="C41" s="61">
        <v>8</v>
      </c>
      <c r="D41" s="72" t="s">
        <v>12</v>
      </c>
      <c r="E41" s="72">
        <v>652</v>
      </c>
      <c r="F41" s="72">
        <v>74</v>
      </c>
      <c r="G41" s="61">
        <f t="shared" si="2"/>
        <v>726</v>
      </c>
      <c r="H41" s="61">
        <f t="shared" si="3"/>
        <v>798.6</v>
      </c>
      <c r="I41" s="80">
        <f>I40+40</f>
        <v>14780</v>
      </c>
      <c r="J41" s="81">
        <f t="shared" si="6"/>
        <v>10730280</v>
      </c>
      <c r="K41" s="82">
        <f t="shared" si="7"/>
        <v>11588702</v>
      </c>
      <c r="L41" s="83">
        <f t="shared" si="8"/>
        <v>24000</v>
      </c>
      <c r="M41" s="82">
        <f t="shared" si="9"/>
        <v>1887600</v>
      </c>
    </row>
    <row r="42" spans="1:15" x14ac:dyDescent="0.25">
      <c r="A42" s="60">
        <v>41</v>
      </c>
      <c r="B42" s="61">
        <v>802</v>
      </c>
      <c r="C42" s="61">
        <v>8</v>
      </c>
      <c r="D42" s="72" t="s">
        <v>12</v>
      </c>
      <c r="E42" s="73">
        <v>652</v>
      </c>
      <c r="F42" s="73">
        <v>74</v>
      </c>
      <c r="G42" s="61">
        <f t="shared" si="2"/>
        <v>726</v>
      </c>
      <c r="H42" s="61">
        <f t="shared" si="3"/>
        <v>798.6</v>
      </c>
      <c r="I42" s="80">
        <f>I41</f>
        <v>14780</v>
      </c>
      <c r="J42" s="81">
        <f t="shared" si="6"/>
        <v>10730280</v>
      </c>
      <c r="K42" s="82">
        <f t="shared" si="7"/>
        <v>11588702</v>
      </c>
      <c r="L42" s="83">
        <f t="shared" si="8"/>
        <v>24000</v>
      </c>
      <c r="M42" s="82">
        <f t="shared" si="9"/>
        <v>1887600</v>
      </c>
    </row>
    <row r="43" spans="1:15" x14ac:dyDescent="0.25">
      <c r="A43" s="60">
        <v>42</v>
      </c>
      <c r="B43" s="61">
        <v>803</v>
      </c>
      <c r="C43" s="61">
        <v>8</v>
      </c>
      <c r="D43" s="72" t="s">
        <v>18</v>
      </c>
      <c r="E43" s="73">
        <v>829</v>
      </c>
      <c r="F43" s="73">
        <v>66</v>
      </c>
      <c r="G43" s="61">
        <f t="shared" si="2"/>
        <v>895</v>
      </c>
      <c r="H43" s="61">
        <f t="shared" si="3"/>
        <v>984.50000000000011</v>
      </c>
      <c r="I43" s="80">
        <f>I42</f>
        <v>14780</v>
      </c>
      <c r="J43" s="81">
        <f t="shared" si="6"/>
        <v>13228100</v>
      </c>
      <c r="K43" s="82">
        <f t="shared" si="7"/>
        <v>14286348</v>
      </c>
      <c r="L43" s="83">
        <f t="shared" si="8"/>
        <v>30000</v>
      </c>
      <c r="M43" s="82">
        <f t="shared" si="9"/>
        <v>2327000</v>
      </c>
    </row>
    <row r="44" spans="1:15" x14ac:dyDescent="0.25">
      <c r="A44" s="60">
        <v>43</v>
      </c>
      <c r="B44" s="61">
        <v>804</v>
      </c>
      <c r="C44" s="61">
        <v>8</v>
      </c>
      <c r="D44" s="72" t="s">
        <v>18</v>
      </c>
      <c r="E44" s="73">
        <v>810</v>
      </c>
      <c r="F44" s="73">
        <v>66</v>
      </c>
      <c r="G44" s="61">
        <f t="shared" si="2"/>
        <v>876</v>
      </c>
      <c r="H44" s="61">
        <f t="shared" si="3"/>
        <v>963.6</v>
      </c>
      <c r="I44" s="80">
        <f>I43</f>
        <v>14780</v>
      </c>
      <c r="J44" s="81">
        <f t="shared" si="6"/>
        <v>12947280</v>
      </c>
      <c r="K44" s="82">
        <f t="shared" si="7"/>
        <v>13983062</v>
      </c>
      <c r="L44" s="83">
        <f t="shared" si="8"/>
        <v>29000</v>
      </c>
      <c r="M44" s="82">
        <f t="shared" si="9"/>
        <v>2277600</v>
      </c>
    </row>
    <row r="45" spans="1:15" x14ac:dyDescent="0.25">
      <c r="A45" s="60">
        <v>44</v>
      </c>
      <c r="B45" s="61">
        <v>805</v>
      </c>
      <c r="C45" s="61">
        <v>8</v>
      </c>
      <c r="D45" s="74" t="s">
        <v>12</v>
      </c>
      <c r="E45" s="73">
        <v>635</v>
      </c>
      <c r="F45" s="73">
        <v>74</v>
      </c>
      <c r="G45" s="61">
        <f t="shared" si="2"/>
        <v>709</v>
      </c>
      <c r="H45" s="61">
        <f t="shared" si="3"/>
        <v>779.90000000000009</v>
      </c>
      <c r="I45" s="80">
        <f>I44</f>
        <v>14780</v>
      </c>
      <c r="J45" s="81">
        <f t="shared" si="6"/>
        <v>10479020</v>
      </c>
      <c r="K45" s="82">
        <f t="shared" si="7"/>
        <v>11317342</v>
      </c>
      <c r="L45" s="83">
        <f t="shared" si="8"/>
        <v>23500</v>
      </c>
      <c r="M45" s="82">
        <f t="shared" si="9"/>
        <v>1843400</v>
      </c>
    </row>
    <row r="46" spans="1:15" x14ac:dyDescent="0.25">
      <c r="A46" s="60">
        <v>45</v>
      </c>
      <c r="B46" s="61">
        <v>806</v>
      </c>
      <c r="C46" s="61">
        <v>8</v>
      </c>
      <c r="D46" s="60" t="s">
        <v>18</v>
      </c>
      <c r="E46" s="73">
        <v>828</v>
      </c>
      <c r="F46" s="73">
        <v>74</v>
      </c>
      <c r="G46" s="61">
        <f t="shared" si="2"/>
        <v>902</v>
      </c>
      <c r="H46" s="61">
        <f t="shared" si="3"/>
        <v>992.2</v>
      </c>
      <c r="I46" s="80">
        <f>I45</f>
        <v>14780</v>
      </c>
      <c r="J46" s="81">
        <f t="shared" si="6"/>
        <v>13331560</v>
      </c>
      <c r="K46" s="82">
        <f t="shared" si="7"/>
        <v>14398085</v>
      </c>
      <c r="L46" s="83">
        <f t="shared" si="8"/>
        <v>30000</v>
      </c>
      <c r="M46" s="82">
        <f t="shared" si="9"/>
        <v>2345200</v>
      </c>
    </row>
    <row r="47" spans="1:15" x14ac:dyDescent="0.25">
      <c r="A47" s="60">
        <v>46</v>
      </c>
      <c r="B47" s="61">
        <v>901</v>
      </c>
      <c r="C47" s="61">
        <v>9</v>
      </c>
      <c r="D47" s="72" t="s">
        <v>12</v>
      </c>
      <c r="E47" s="72">
        <v>652</v>
      </c>
      <c r="F47" s="72">
        <v>74</v>
      </c>
      <c r="G47" s="61">
        <f t="shared" si="2"/>
        <v>726</v>
      </c>
      <c r="H47" s="61">
        <f t="shared" si="3"/>
        <v>798.6</v>
      </c>
      <c r="I47" s="80">
        <f>I46+40</f>
        <v>14820</v>
      </c>
      <c r="J47" s="81">
        <f t="shared" si="6"/>
        <v>10759320</v>
      </c>
      <c r="K47" s="82">
        <f t="shared" si="7"/>
        <v>11620066</v>
      </c>
      <c r="L47" s="83">
        <f t="shared" si="8"/>
        <v>24000</v>
      </c>
      <c r="M47" s="82">
        <f t="shared" si="9"/>
        <v>1887600</v>
      </c>
    </row>
    <row r="48" spans="1:15" x14ac:dyDescent="0.25">
      <c r="A48" s="60">
        <v>47</v>
      </c>
      <c r="B48" s="61">
        <v>902</v>
      </c>
      <c r="C48" s="61">
        <v>9</v>
      </c>
      <c r="D48" s="72" t="s">
        <v>12</v>
      </c>
      <c r="E48" s="73">
        <v>652</v>
      </c>
      <c r="F48" s="73">
        <v>74</v>
      </c>
      <c r="G48" s="61">
        <f t="shared" si="2"/>
        <v>726</v>
      </c>
      <c r="H48" s="61">
        <f t="shared" si="3"/>
        <v>798.6</v>
      </c>
      <c r="I48" s="80">
        <f>I47</f>
        <v>14820</v>
      </c>
      <c r="J48" s="81">
        <f t="shared" si="6"/>
        <v>10759320</v>
      </c>
      <c r="K48" s="82">
        <f t="shared" si="7"/>
        <v>11620066</v>
      </c>
      <c r="L48" s="83">
        <f t="shared" si="8"/>
        <v>24000</v>
      </c>
      <c r="M48" s="82">
        <f t="shared" si="9"/>
        <v>1887600</v>
      </c>
    </row>
    <row r="49" spans="1:15" x14ac:dyDescent="0.25">
      <c r="A49" s="60">
        <v>48</v>
      </c>
      <c r="B49" s="61">
        <v>903</v>
      </c>
      <c r="C49" s="61">
        <v>9</v>
      </c>
      <c r="D49" s="72" t="s">
        <v>18</v>
      </c>
      <c r="E49" s="73">
        <v>829</v>
      </c>
      <c r="F49" s="73">
        <v>66</v>
      </c>
      <c r="G49" s="61">
        <f t="shared" si="2"/>
        <v>895</v>
      </c>
      <c r="H49" s="61">
        <f t="shared" si="3"/>
        <v>984.50000000000011</v>
      </c>
      <c r="I49" s="80">
        <f>I48</f>
        <v>14820</v>
      </c>
      <c r="J49" s="81">
        <f t="shared" si="6"/>
        <v>13263900</v>
      </c>
      <c r="K49" s="82">
        <f t="shared" si="7"/>
        <v>14325012</v>
      </c>
      <c r="L49" s="83">
        <f t="shared" si="8"/>
        <v>30000</v>
      </c>
      <c r="M49" s="82">
        <f t="shared" si="9"/>
        <v>2327000</v>
      </c>
    </row>
    <row r="50" spans="1:15" x14ac:dyDescent="0.25">
      <c r="A50" s="60">
        <v>49</v>
      </c>
      <c r="B50" s="61">
        <v>904</v>
      </c>
      <c r="C50" s="61">
        <v>9</v>
      </c>
      <c r="D50" s="72" t="s">
        <v>18</v>
      </c>
      <c r="E50" s="73">
        <v>810</v>
      </c>
      <c r="F50" s="73">
        <v>66</v>
      </c>
      <c r="G50" s="61">
        <f t="shared" si="2"/>
        <v>876</v>
      </c>
      <c r="H50" s="61">
        <f t="shared" si="3"/>
        <v>963.6</v>
      </c>
      <c r="I50" s="80">
        <f>I49</f>
        <v>14820</v>
      </c>
      <c r="J50" s="81">
        <f t="shared" si="6"/>
        <v>12982320</v>
      </c>
      <c r="K50" s="82">
        <f t="shared" si="7"/>
        <v>14020906</v>
      </c>
      <c r="L50" s="83">
        <f t="shared" si="8"/>
        <v>29000</v>
      </c>
      <c r="M50" s="82">
        <f t="shared" si="9"/>
        <v>2277600</v>
      </c>
    </row>
    <row r="51" spans="1:15" x14ac:dyDescent="0.25">
      <c r="A51" s="60">
        <v>50</v>
      </c>
      <c r="B51" s="61">
        <v>905</v>
      </c>
      <c r="C51" s="61">
        <v>9</v>
      </c>
      <c r="D51" s="74" t="s">
        <v>12</v>
      </c>
      <c r="E51" s="73">
        <v>635</v>
      </c>
      <c r="F51" s="73">
        <v>74</v>
      </c>
      <c r="G51" s="61">
        <f t="shared" si="2"/>
        <v>709</v>
      </c>
      <c r="H51" s="61">
        <f t="shared" si="3"/>
        <v>779.90000000000009</v>
      </c>
      <c r="I51" s="80">
        <f>I50</f>
        <v>14820</v>
      </c>
      <c r="J51" s="81">
        <f t="shared" si="6"/>
        <v>10507380</v>
      </c>
      <c r="K51" s="82">
        <f t="shared" si="7"/>
        <v>11347970</v>
      </c>
      <c r="L51" s="83">
        <f t="shared" si="8"/>
        <v>23500</v>
      </c>
      <c r="M51" s="82">
        <f t="shared" si="9"/>
        <v>1843400</v>
      </c>
    </row>
    <row r="52" spans="1:15" x14ac:dyDescent="0.25">
      <c r="A52" s="60">
        <v>51</v>
      </c>
      <c r="B52" s="61">
        <v>906</v>
      </c>
      <c r="C52" s="61">
        <v>9</v>
      </c>
      <c r="D52" s="60" t="s">
        <v>18</v>
      </c>
      <c r="E52" s="73">
        <v>828</v>
      </c>
      <c r="F52" s="73">
        <v>74</v>
      </c>
      <c r="G52" s="61">
        <f t="shared" si="2"/>
        <v>902</v>
      </c>
      <c r="H52" s="61">
        <f t="shared" si="3"/>
        <v>992.2</v>
      </c>
      <c r="I52" s="80">
        <f>I51</f>
        <v>14820</v>
      </c>
      <c r="J52" s="81">
        <f t="shared" si="6"/>
        <v>13367640</v>
      </c>
      <c r="K52" s="82">
        <f t="shared" si="7"/>
        <v>14437051</v>
      </c>
      <c r="L52" s="83">
        <f t="shared" si="8"/>
        <v>30000</v>
      </c>
      <c r="M52" s="82">
        <f t="shared" si="9"/>
        <v>2345200</v>
      </c>
    </row>
    <row r="53" spans="1:15" x14ac:dyDescent="0.25">
      <c r="A53" s="60">
        <v>52</v>
      </c>
      <c r="B53" s="61">
        <v>1001</v>
      </c>
      <c r="C53" s="61">
        <v>10</v>
      </c>
      <c r="D53" s="72" t="s">
        <v>12</v>
      </c>
      <c r="E53" s="72">
        <v>652</v>
      </c>
      <c r="F53" s="72">
        <v>74</v>
      </c>
      <c r="G53" s="61">
        <f t="shared" si="2"/>
        <v>726</v>
      </c>
      <c r="H53" s="61">
        <f t="shared" si="3"/>
        <v>798.6</v>
      </c>
      <c r="I53" s="80">
        <f>I52+40</f>
        <v>14860</v>
      </c>
      <c r="J53" s="81">
        <f t="shared" si="6"/>
        <v>10788360</v>
      </c>
      <c r="K53" s="82">
        <f t="shared" si="7"/>
        <v>11651429</v>
      </c>
      <c r="L53" s="83">
        <f t="shared" si="8"/>
        <v>24500</v>
      </c>
      <c r="M53" s="82">
        <f t="shared" si="9"/>
        <v>1887600</v>
      </c>
      <c r="O53" s="64">
        <f>J53/G53</f>
        <v>14860</v>
      </c>
    </row>
    <row r="54" spans="1:15" x14ac:dyDescent="0.25">
      <c r="A54" s="60">
        <v>53</v>
      </c>
      <c r="B54" s="61">
        <v>1002</v>
      </c>
      <c r="C54" s="61">
        <v>10</v>
      </c>
      <c r="D54" s="72" t="s">
        <v>12</v>
      </c>
      <c r="E54" s="73">
        <v>652</v>
      </c>
      <c r="F54" s="73">
        <v>74</v>
      </c>
      <c r="G54" s="61">
        <f t="shared" si="2"/>
        <v>726</v>
      </c>
      <c r="H54" s="61">
        <f t="shared" si="3"/>
        <v>798.6</v>
      </c>
      <c r="I54" s="80">
        <f>I53</f>
        <v>14860</v>
      </c>
      <c r="J54" s="81">
        <f t="shared" si="6"/>
        <v>10788360</v>
      </c>
      <c r="K54" s="82">
        <f t="shared" si="7"/>
        <v>11651429</v>
      </c>
      <c r="L54" s="83">
        <f t="shared" si="8"/>
        <v>24500</v>
      </c>
      <c r="M54" s="82">
        <f t="shared" si="9"/>
        <v>1887600</v>
      </c>
    </row>
    <row r="55" spans="1:15" x14ac:dyDescent="0.25">
      <c r="A55" s="60">
        <v>54</v>
      </c>
      <c r="B55" s="61">
        <v>1003</v>
      </c>
      <c r="C55" s="61">
        <v>10</v>
      </c>
      <c r="D55" s="72" t="s">
        <v>18</v>
      </c>
      <c r="E55" s="73">
        <v>829</v>
      </c>
      <c r="F55" s="73">
        <v>66</v>
      </c>
      <c r="G55" s="61">
        <f t="shared" si="2"/>
        <v>895</v>
      </c>
      <c r="H55" s="61">
        <f t="shared" si="3"/>
        <v>984.50000000000011</v>
      </c>
      <c r="I55" s="80">
        <f>I54</f>
        <v>14860</v>
      </c>
      <c r="J55" s="81">
        <f t="shared" si="6"/>
        <v>13299700</v>
      </c>
      <c r="K55" s="82">
        <f t="shared" si="7"/>
        <v>14363676</v>
      </c>
      <c r="L55" s="83">
        <f t="shared" si="8"/>
        <v>30000</v>
      </c>
      <c r="M55" s="82">
        <f t="shared" si="9"/>
        <v>2327000</v>
      </c>
    </row>
    <row r="56" spans="1:15" x14ac:dyDescent="0.25">
      <c r="A56" s="60">
        <v>55</v>
      </c>
      <c r="B56" s="61">
        <v>1004</v>
      </c>
      <c r="C56" s="61">
        <v>10</v>
      </c>
      <c r="D56" s="72" t="s">
        <v>18</v>
      </c>
      <c r="E56" s="73">
        <v>810</v>
      </c>
      <c r="F56" s="73">
        <v>66</v>
      </c>
      <c r="G56" s="61">
        <f t="shared" si="2"/>
        <v>876</v>
      </c>
      <c r="H56" s="61">
        <f t="shared" si="3"/>
        <v>963.6</v>
      </c>
      <c r="I56" s="80">
        <f>I55</f>
        <v>14860</v>
      </c>
      <c r="J56" s="81">
        <f t="shared" si="6"/>
        <v>13017360</v>
      </c>
      <c r="K56" s="82">
        <f t="shared" si="7"/>
        <v>14058749</v>
      </c>
      <c r="L56" s="83">
        <f t="shared" si="8"/>
        <v>29500</v>
      </c>
      <c r="M56" s="82">
        <f t="shared" si="9"/>
        <v>2277600</v>
      </c>
    </row>
    <row r="57" spans="1:15" x14ac:dyDescent="0.25">
      <c r="A57" s="60">
        <v>56</v>
      </c>
      <c r="B57" s="61">
        <v>1005</v>
      </c>
      <c r="C57" s="61">
        <v>10</v>
      </c>
      <c r="D57" s="74" t="s">
        <v>12</v>
      </c>
      <c r="E57" s="73">
        <v>635</v>
      </c>
      <c r="F57" s="73">
        <v>74</v>
      </c>
      <c r="G57" s="61">
        <f t="shared" si="2"/>
        <v>709</v>
      </c>
      <c r="H57" s="61">
        <f t="shared" si="3"/>
        <v>779.90000000000009</v>
      </c>
      <c r="I57" s="80">
        <f>I56</f>
        <v>14860</v>
      </c>
      <c r="J57" s="81">
        <f t="shared" si="6"/>
        <v>10535740</v>
      </c>
      <c r="K57" s="82">
        <f t="shared" si="7"/>
        <v>11378599</v>
      </c>
      <c r="L57" s="83">
        <f t="shared" si="8"/>
        <v>23500</v>
      </c>
      <c r="M57" s="82">
        <f t="shared" si="9"/>
        <v>1843400</v>
      </c>
    </row>
    <row r="58" spans="1:15" x14ac:dyDescent="0.25">
      <c r="A58" s="60">
        <v>57</v>
      </c>
      <c r="B58" s="61">
        <v>1006</v>
      </c>
      <c r="C58" s="61">
        <v>10</v>
      </c>
      <c r="D58" s="60" t="s">
        <v>18</v>
      </c>
      <c r="E58" s="73">
        <v>828</v>
      </c>
      <c r="F58" s="73">
        <v>74</v>
      </c>
      <c r="G58" s="61">
        <f t="shared" si="2"/>
        <v>902</v>
      </c>
      <c r="H58" s="61">
        <f t="shared" si="3"/>
        <v>992.2</v>
      </c>
      <c r="I58" s="80">
        <f>I57</f>
        <v>14860</v>
      </c>
      <c r="J58" s="81">
        <f t="shared" si="6"/>
        <v>13403720</v>
      </c>
      <c r="K58" s="82">
        <f t="shared" si="7"/>
        <v>14476018</v>
      </c>
      <c r="L58" s="83">
        <f t="shared" si="8"/>
        <v>30000</v>
      </c>
      <c r="M58" s="82">
        <f t="shared" si="9"/>
        <v>2345200</v>
      </c>
    </row>
    <row r="59" spans="1:15" x14ac:dyDescent="0.25">
      <c r="A59" s="60">
        <v>58</v>
      </c>
      <c r="B59" s="61">
        <v>1101</v>
      </c>
      <c r="C59" s="61">
        <v>11</v>
      </c>
      <c r="D59" s="72" t="s">
        <v>12</v>
      </c>
      <c r="E59" s="72">
        <v>652</v>
      </c>
      <c r="F59" s="72">
        <v>74</v>
      </c>
      <c r="G59" s="61">
        <f t="shared" si="2"/>
        <v>726</v>
      </c>
      <c r="H59" s="61">
        <f t="shared" si="3"/>
        <v>798.6</v>
      </c>
      <c r="I59" s="80">
        <f>I58+40</f>
        <v>14900</v>
      </c>
      <c r="J59" s="81">
        <f t="shared" si="6"/>
        <v>10817400</v>
      </c>
      <c r="K59" s="82">
        <f t="shared" si="7"/>
        <v>11682792</v>
      </c>
      <c r="L59" s="83">
        <f t="shared" si="8"/>
        <v>24500</v>
      </c>
      <c r="M59" s="82">
        <f t="shared" si="9"/>
        <v>1887600</v>
      </c>
    </row>
    <row r="60" spans="1:15" x14ac:dyDescent="0.25">
      <c r="A60" s="60">
        <v>59</v>
      </c>
      <c r="B60" s="61">
        <v>1102</v>
      </c>
      <c r="C60" s="61">
        <v>11</v>
      </c>
      <c r="D60" s="72" t="s">
        <v>12</v>
      </c>
      <c r="E60" s="73">
        <v>652</v>
      </c>
      <c r="F60" s="73">
        <v>74</v>
      </c>
      <c r="G60" s="61">
        <f t="shared" si="2"/>
        <v>726</v>
      </c>
      <c r="H60" s="61">
        <f t="shared" si="3"/>
        <v>798.6</v>
      </c>
      <c r="I60" s="80">
        <f>I59</f>
        <v>14900</v>
      </c>
      <c r="J60" s="81">
        <f t="shared" si="6"/>
        <v>10817400</v>
      </c>
      <c r="K60" s="82">
        <f t="shared" si="7"/>
        <v>11682792</v>
      </c>
      <c r="L60" s="83">
        <f t="shared" si="8"/>
        <v>24500</v>
      </c>
      <c r="M60" s="82">
        <f t="shared" si="9"/>
        <v>1887600</v>
      </c>
    </row>
    <row r="61" spans="1:15" x14ac:dyDescent="0.25">
      <c r="A61" s="60">
        <v>60</v>
      </c>
      <c r="B61" s="61">
        <v>1103</v>
      </c>
      <c r="C61" s="61">
        <v>11</v>
      </c>
      <c r="D61" s="72" t="s">
        <v>18</v>
      </c>
      <c r="E61" s="73">
        <v>829</v>
      </c>
      <c r="F61" s="73">
        <v>66</v>
      </c>
      <c r="G61" s="61">
        <f t="shared" si="2"/>
        <v>895</v>
      </c>
      <c r="H61" s="61">
        <f t="shared" si="3"/>
        <v>984.50000000000011</v>
      </c>
      <c r="I61" s="80">
        <f>I60</f>
        <v>14900</v>
      </c>
      <c r="J61" s="81">
        <f t="shared" si="6"/>
        <v>13335500</v>
      </c>
      <c r="K61" s="82">
        <f t="shared" si="7"/>
        <v>14402340</v>
      </c>
      <c r="L61" s="83">
        <f t="shared" si="8"/>
        <v>30000</v>
      </c>
      <c r="M61" s="82">
        <f t="shared" si="9"/>
        <v>2327000</v>
      </c>
    </row>
    <row r="62" spans="1:15" x14ac:dyDescent="0.25">
      <c r="A62" s="60">
        <v>61</v>
      </c>
      <c r="B62" s="61">
        <v>1104</v>
      </c>
      <c r="C62" s="61">
        <v>11</v>
      </c>
      <c r="D62" s="72" t="s">
        <v>18</v>
      </c>
      <c r="E62" s="73">
        <v>810</v>
      </c>
      <c r="F62" s="73">
        <v>66</v>
      </c>
      <c r="G62" s="61">
        <f t="shared" si="2"/>
        <v>876</v>
      </c>
      <c r="H62" s="61">
        <f t="shared" si="3"/>
        <v>963.6</v>
      </c>
      <c r="I62" s="80">
        <f>I61</f>
        <v>14900</v>
      </c>
      <c r="J62" s="81">
        <f t="shared" si="6"/>
        <v>13052400</v>
      </c>
      <c r="K62" s="82">
        <f t="shared" si="7"/>
        <v>14096592</v>
      </c>
      <c r="L62" s="83">
        <f t="shared" si="8"/>
        <v>29500</v>
      </c>
      <c r="M62" s="82">
        <f t="shared" si="9"/>
        <v>2277600</v>
      </c>
    </row>
    <row r="63" spans="1:15" x14ac:dyDescent="0.25">
      <c r="A63" s="60">
        <v>62</v>
      </c>
      <c r="B63" s="61">
        <v>1105</v>
      </c>
      <c r="C63" s="61">
        <v>11</v>
      </c>
      <c r="D63" s="74" t="s">
        <v>12</v>
      </c>
      <c r="E63" s="73">
        <v>635</v>
      </c>
      <c r="F63" s="73">
        <v>74</v>
      </c>
      <c r="G63" s="61">
        <f t="shared" si="2"/>
        <v>709</v>
      </c>
      <c r="H63" s="61">
        <f t="shared" si="3"/>
        <v>779.90000000000009</v>
      </c>
      <c r="I63" s="80">
        <f>I62</f>
        <v>14900</v>
      </c>
      <c r="J63" s="81">
        <f t="shared" si="6"/>
        <v>10564100</v>
      </c>
      <c r="K63" s="82">
        <f t="shared" si="7"/>
        <v>11409228</v>
      </c>
      <c r="L63" s="83">
        <f t="shared" si="8"/>
        <v>24000</v>
      </c>
      <c r="M63" s="82">
        <f t="shared" si="9"/>
        <v>1843400</v>
      </c>
    </row>
    <row r="64" spans="1:15" x14ac:dyDescent="0.25">
      <c r="A64" s="60">
        <v>63</v>
      </c>
      <c r="B64" s="61">
        <v>1201</v>
      </c>
      <c r="C64" s="61">
        <v>12</v>
      </c>
      <c r="D64" s="72" t="s">
        <v>12</v>
      </c>
      <c r="E64" s="72">
        <v>652</v>
      </c>
      <c r="F64" s="72">
        <v>74</v>
      </c>
      <c r="G64" s="61">
        <f>E64+F64</f>
        <v>726</v>
      </c>
      <c r="H64" s="61">
        <f t="shared" ref="H64:H75" si="10">G64*1.1</f>
        <v>798.6</v>
      </c>
      <c r="I64" s="80">
        <f>I63+40</f>
        <v>14940</v>
      </c>
      <c r="J64" s="81">
        <f t="shared" si="6"/>
        <v>10846440</v>
      </c>
      <c r="K64" s="82">
        <f t="shared" si="7"/>
        <v>11714155</v>
      </c>
      <c r="L64" s="83">
        <f t="shared" si="8"/>
        <v>24500</v>
      </c>
      <c r="M64" s="82">
        <f t="shared" si="9"/>
        <v>1887600</v>
      </c>
    </row>
    <row r="65" spans="1:13" x14ac:dyDescent="0.25">
      <c r="A65" s="60">
        <v>64</v>
      </c>
      <c r="B65" s="61">
        <v>1202</v>
      </c>
      <c r="C65" s="61">
        <v>12</v>
      </c>
      <c r="D65" s="72" t="s">
        <v>12</v>
      </c>
      <c r="E65" s="73">
        <v>652</v>
      </c>
      <c r="F65" s="73">
        <v>74</v>
      </c>
      <c r="G65" s="61">
        <f t="shared" ref="G65:G68" si="11">E65+F65</f>
        <v>726</v>
      </c>
      <c r="H65" s="61">
        <f t="shared" si="10"/>
        <v>798.6</v>
      </c>
      <c r="I65" s="80">
        <f>I64</f>
        <v>14940</v>
      </c>
      <c r="J65" s="81">
        <f t="shared" si="6"/>
        <v>10846440</v>
      </c>
      <c r="K65" s="82">
        <f t="shared" si="7"/>
        <v>11714155</v>
      </c>
      <c r="L65" s="83">
        <f t="shared" si="8"/>
        <v>24500</v>
      </c>
      <c r="M65" s="82">
        <f t="shared" si="9"/>
        <v>1887600</v>
      </c>
    </row>
    <row r="66" spans="1:13" x14ac:dyDescent="0.25">
      <c r="A66" s="60">
        <v>65</v>
      </c>
      <c r="B66" s="61">
        <v>1203</v>
      </c>
      <c r="C66" s="61">
        <v>12</v>
      </c>
      <c r="D66" s="72" t="s">
        <v>18</v>
      </c>
      <c r="E66" s="73">
        <v>829</v>
      </c>
      <c r="F66" s="73">
        <v>66</v>
      </c>
      <c r="G66" s="61">
        <f t="shared" si="11"/>
        <v>895</v>
      </c>
      <c r="H66" s="61">
        <f t="shared" si="10"/>
        <v>984.50000000000011</v>
      </c>
      <c r="I66" s="80">
        <f>I65</f>
        <v>14940</v>
      </c>
      <c r="J66" s="81">
        <f t="shared" si="6"/>
        <v>13371300</v>
      </c>
      <c r="K66" s="82">
        <f t="shared" si="7"/>
        <v>14441004</v>
      </c>
      <c r="L66" s="83">
        <f t="shared" si="8"/>
        <v>30000</v>
      </c>
      <c r="M66" s="82">
        <f t="shared" si="9"/>
        <v>2327000</v>
      </c>
    </row>
    <row r="67" spans="1:13" x14ac:dyDescent="0.25">
      <c r="A67" s="60">
        <v>66</v>
      </c>
      <c r="B67" s="61">
        <v>1204</v>
      </c>
      <c r="C67" s="61">
        <v>12</v>
      </c>
      <c r="D67" s="72" t="s">
        <v>18</v>
      </c>
      <c r="E67" s="73">
        <v>810</v>
      </c>
      <c r="F67" s="73">
        <v>66</v>
      </c>
      <c r="G67" s="61">
        <f t="shared" si="11"/>
        <v>876</v>
      </c>
      <c r="H67" s="61">
        <f t="shared" si="10"/>
        <v>963.6</v>
      </c>
      <c r="I67" s="80">
        <f>I66</f>
        <v>14940</v>
      </c>
      <c r="J67" s="81">
        <f t="shared" si="6"/>
        <v>13087440</v>
      </c>
      <c r="K67" s="82">
        <f t="shared" si="7"/>
        <v>14134435</v>
      </c>
      <c r="L67" s="83">
        <f t="shared" si="8"/>
        <v>29500</v>
      </c>
      <c r="M67" s="82">
        <f t="shared" si="9"/>
        <v>2277600</v>
      </c>
    </row>
    <row r="68" spans="1:13" x14ac:dyDescent="0.25">
      <c r="A68" s="60">
        <v>67</v>
      </c>
      <c r="B68" s="61">
        <v>1205</v>
      </c>
      <c r="C68" s="61">
        <v>12</v>
      </c>
      <c r="D68" s="74" t="s">
        <v>12</v>
      </c>
      <c r="E68" s="73">
        <v>635</v>
      </c>
      <c r="F68" s="73">
        <v>74</v>
      </c>
      <c r="G68" s="61">
        <f t="shared" si="11"/>
        <v>709</v>
      </c>
      <c r="H68" s="61">
        <f t="shared" si="10"/>
        <v>779.90000000000009</v>
      </c>
      <c r="I68" s="80">
        <f>I67</f>
        <v>14940</v>
      </c>
      <c r="J68" s="81">
        <f t="shared" si="6"/>
        <v>10592460</v>
      </c>
      <c r="K68" s="82">
        <f t="shared" si="7"/>
        <v>11439857</v>
      </c>
      <c r="L68" s="83">
        <f t="shared" si="8"/>
        <v>24000</v>
      </c>
      <c r="M68" s="82">
        <f t="shared" si="9"/>
        <v>1843400</v>
      </c>
    </row>
    <row r="69" spans="1:13" x14ac:dyDescent="0.25">
      <c r="A69" s="60">
        <v>68</v>
      </c>
      <c r="B69" s="61">
        <v>1206</v>
      </c>
      <c r="C69" s="61">
        <v>12</v>
      </c>
      <c r="D69" s="60" t="s">
        <v>18</v>
      </c>
      <c r="E69" s="73">
        <v>828</v>
      </c>
      <c r="F69" s="73">
        <v>74</v>
      </c>
      <c r="G69" s="61">
        <f>E69+F69</f>
        <v>902</v>
      </c>
      <c r="H69" s="61">
        <f t="shared" si="10"/>
        <v>992.2</v>
      </c>
      <c r="I69" s="80">
        <f>I68</f>
        <v>14940</v>
      </c>
      <c r="J69" s="81">
        <f t="shared" si="6"/>
        <v>13475880</v>
      </c>
      <c r="K69" s="82">
        <f t="shared" si="7"/>
        <v>14553950</v>
      </c>
      <c r="L69" s="83">
        <f t="shared" si="8"/>
        <v>30500</v>
      </c>
      <c r="M69" s="82">
        <f t="shared" si="9"/>
        <v>2345200</v>
      </c>
    </row>
    <row r="70" spans="1:13" x14ac:dyDescent="0.25">
      <c r="A70" s="60">
        <v>69</v>
      </c>
      <c r="B70" s="61">
        <v>1301</v>
      </c>
      <c r="C70" s="61">
        <v>13</v>
      </c>
      <c r="D70" s="72" t="s">
        <v>12</v>
      </c>
      <c r="E70" s="72">
        <v>652</v>
      </c>
      <c r="F70" s="72">
        <v>74</v>
      </c>
      <c r="G70" s="61">
        <f t="shared" ref="G70:G71" si="12">E70+F70</f>
        <v>726</v>
      </c>
      <c r="H70" s="61">
        <f t="shared" si="10"/>
        <v>798.6</v>
      </c>
      <c r="I70" s="80">
        <f>I69+40</f>
        <v>14980</v>
      </c>
      <c r="J70" s="81">
        <f t="shared" si="6"/>
        <v>10875480</v>
      </c>
      <c r="K70" s="82">
        <f t="shared" si="7"/>
        <v>11745518</v>
      </c>
      <c r="L70" s="83">
        <f t="shared" si="8"/>
        <v>24500</v>
      </c>
      <c r="M70" s="82">
        <f t="shared" si="9"/>
        <v>1887600</v>
      </c>
    </row>
    <row r="71" spans="1:13" x14ac:dyDescent="0.25">
      <c r="A71" s="60">
        <v>70</v>
      </c>
      <c r="B71" s="61">
        <v>1302</v>
      </c>
      <c r="C71" s="61">
        <v>13</v>
      </c>
      <c r="D71" s="72" t="s">
        <v>12</v>
      </c>
      <c r="E71" s="73">
        <v>652</v>
      </c>
      <c r="F71" s="73">
        <v>74</v>
      </c>
      <c r="G71" s="61">
        <f t="shared" si="12"/>
        <v>726</v>
      </c>
      <c r="H71" s="61">
        <f t="shared" si="10"/>
        <v>798.6</v>
      </c>
      <c r="I71" s="80">
        <f>I70</f>
        <v>14980</v>
      </c>
      <c r="J71" s="81">
        <f t="shared" si="6"/>
        <v>10875480</v>
      </c>
      <c r="K71" s="82">
        <f t="shared" si="7"/>
        <v>11745518</v>
      </c>
      <c r="L71" s="83">
        <f t="shared" si="8"/>
        <v>24500</v>
      </c>
      <c r="M71" s="82">
        <f t="shared" si="9"/>
        <v>1887600</v>
      </c>
    </row>
    <row r="72" spans="1:13" x14ac:dyDescent="0.25">
      <c r="A72" s="60">
        <v>71</v>
      </c>
      <c r="B72" s="61">
        <v>1303</v>
      </c>
      <c r="C72" s="61">
        <v>13</v>
      </c>
      <c r="D72" s="72" t="s">
        <v>18</v>
      </c>
      <c r="E72" s="73">
        <v>829</v>
      </c>
      <c r="F72" s="73">
        <v>66</v>
      </c>
      <c r="G72" s="61">
        <f>E72+F72</f>
        <v>895</v>
      </c>
      <c r="H72" s="61">
        <f t="shared" si="10"/>
        <v>984.50000000000011</v>
      </c>
      <c r="I72" s="80">
        <f>I71</f>
        <v>14980</v>
      </c>
      <c r="J72" s="81">
        <f t="shared" si="6"/>
        <v>13407100</v>
      </c>
      <c r="K72" s="82">
        <f t="shared" si="7"/>
        <v>14479668</v>
      </c>
      <c r="L72" s="83">
        <f t="shared" si="8"/>
        <v>30000</v>
      </c>
      <c r="M72" s="82">
        <f t="shared" si="9"/>
        <v>2327000</v>
      </c>
    </row>
    <row r="73" spans="1:13" x14ac:dyDescent="0.25">
      <c r="A73" s="60">
        <v>72</v>
      </c>
      <c r="B73" s="61">
        <v>1304</v>
      </c>
      <c r="C73" s="61">
        <v>13</v>
      </c>
      <c r="D73" s="72" t="s">
        <v>18</v>
      </c>
      <c r="E73" s="73">
        <v>810</v>
      </c>
      <c r="F73" s="73">
        <v>66</v>
      </c>
      <c r="G73" s="61">
        <f t="shared" ref="G73" si="13">E73+F73</f>
        <v>876</v>
      </c>
      <c r="H73" s="61">
        <f t="shared" si="10"/>
        <v>963.6</v>
      </c>
      <c r="I73" s="80">
        <f>I72</f>
        <v>14980</v>
      </c>
      <c r="J73" s="81">
        <f t="shared" si="6"/>
        <v>13122480</v>
      </c>
      <c r="K73" s="82">
        <f t="shared" si="7"/>
        <v>14172278</v>
      </c>
      <c r="L73" s="83">
        <f t="shared" si="8"/>
        <v>29500</v>
      </c>
      <c r="M73" s="82">
        <f t="shared" si="9"/>
        <v>2277600</v>
      </c>
    </row>
    <row r="74" spans="1:13" x14ac:dyDescent="0.25">
      <c r="A74" s="60">
        <v>73</v>
      </c>
      <c r="B74" s="61">
        <v>1305</v>
      </c>
      <c r="C74" s="61">
        <v>13</v>
      </c>
      <c r="D74" s="74" t="s">
        <v>12</v>
      </c>
      <c r="E74" s="73">
        <v>635</v>
      </c>
      <c r="F74" s="73">
        <v>74</v>
      </c>
      <c r="G74" s="61">
        <f>E74+F74</f>
        <v>709</v>
      </c>
      <c r="H74" s="61">
        <f t="shared" si="10"/>
        <v>779.90000000000009</v>
      </c>
      <c r="I74" s="80">
        <f>I73</f>
        <v>14980</v>
      </c>
      <c r="J74" s="81">
        <f t="shared" si="6"/>
        <v>10620820</v>
      </c>
      <c r="K74" s="82">
        <f t="shared" si="7"/>
        <v>11470486</v>
      </c>
      <c r="L74" s="83">
        <f t="shared" si="8"/>
        <v>24000</v>
      </c>
      <c r="M74" s="82">
        <f t="shared" si="9"/>
        <v>1843400</v>
      </c>
    </row>
    <row r="75" spans="1:13" x14ac:dyDescent="0.25">
      <c r="A75" s="60">
        <v>74</v>
      </c>
      <c r="B75" s="61">
        <v>1306</v>
      </c>
      <c r="C75" s="61">
        <v>13</v>
      </c>
      <c r="D75" s="60" t="s">
        <v>18</v>
      </c>
      <c r="E75" s="73">
        <v>828</v>
      </c>
      <c r="F75" s="73">
        <v>74</v>
      </c>
      <c r="G75" s="61">
        <f t="shared" ref="G75" si="14">E75+F75</f>
        <v>902</v>
      </c>
      <c r="H75" s="61">
        <f t="shared" si="10"/>
        <v>992.2</v>
      </c>
      <c r="I75" s="80">
        <f>I74</f>
        <v>14980</v>
      </c>
      <c r="J75" s="81">
        <f t="shared" si="6"/>
        <v>13511960</v>
      </c>
      <c r="K75" s="82">
        <f t="shared" si="7"/>
        <v>14592917</v>
      </c>
      <c r="L75" s="83">
        <f t="shared" si="8"/>
        <v>30500</v>
      </c>
      <c r="M75" s="82">
        <f t="shared" si="9"/>
        <v>2345200</v>
      </c>
    </row>
    <row r="76" spans="1:13" x14ac:dyDescent="0.25">
      <c r="A76" s="75" t="s">
        <v>3</v>
      </c>
      <c r="B76" s="75"/>
      <c r="C76" s="75"/>
      <c r="D76" s="75"/>
      <c r="E76" s="69">
        <f t="shared" ref="E76:F76" si="15">SUM(E2:E75)</f>
        <v>54177</v>
      </c>
      <c r="F76" s="69">
        <f t="shared" si="15"/>
        <v>5276</v>
      </c>
      <c r="G76" s="69">
        <f>SUM(G2:G75)</f>
        <v>59453</v>
      </c>
      <c r="H76" s="69">
        <f>SUM(H2:H75)</f>
        <v>65398.299999999967</v>
      </c>
      <c r="I76" s="80"/>
      <c r="J76" s="84">
        <f>SUM(J2:J75)</f>
        <v>876573300</v>
      </c>
      <c r="K76" s="85">
        <f>SUM(K2:K75)</f>
        <v>946699163</v>
      </c>
      <c r="L76" s="86"/>
      <c r="M76" s="85">
        <f>SUM(M2:M75)</f>
        <v>154577800</v>
      </c>
    </row>
  </sheetData>
  <mergeCells count="1">
    <mergeCell ref="A76:D7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6"/>
  <sheetViews>
    <sheetView topLeftCell="B1" zoomScale="130" zoomScaleNormal="130" workbookViewId="0">
      <selection activeCell="F5" sqref="F5"/>
    </sheetView>
  </sheetViews>
  <sheetFormatPr defaultRowHeight="15" x14ac:dyDescent="0.25"/>
  <cols>
    <col min="2" max="2" width="10.28515625" customWidth="1"/>
    <col min="3" max="3" width="18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8" width="21" style="1" customWidth="1"/>
    <col min="9" max="9" width="5.7109375" style="1" customWidth="1"/>
    <col min="10" max="10" width="19.28515625" style="1" customWidth="1"/>
    <col min="11" max="11" width="16.28515625" bestFit="1" customWidth="1"/>
    <col min="12" max="12" width="17.42578125" customWidth="1"/>
  </cols>
  <sheetData>
    <row r="1" spans="1:13" x14ac:dyDescent="0.25">
      <c r="A1" s="3" t="s">
        <v>4</v>
      </c>
      <c r="B1" s="3" t="s">
        <v>16</v>
      </c>
      <c r="C1" s="3" t="s">
        <v>10</v>
      </c>
      <c r="D1" s="3" t="s">
        <v>5</v>
      </c>
      <c r="E1" s="3" t="s">
        <v>6</v>
      </c>
      <c r="F1" s="3" t="s">
        <v>7</v>
      </c>
      <c r="G1" s="3" t="s">
        <v>8</v>
      </c>
      <c r="H1" s="3" t="s">
        <v>9</v>
      </c>
      <c r="I1"/>
      <c r="J1"/>
      <c r="M1" s="1"/>
    </row>
    <row r="2" spans="1:13" ht="54" customHeight="1" x14ac:dyDescent="0.25">
      <c r="A2" s="7">
        <v>1</v>
      </c>
      <c r="B2" s="8" t="s">
        <v>25</v>
      </c>
      <c r="C2" s="9" t="s">
        <v>46</v>
      </c>
      <c r="D2" s="88">
        <f>50+48</f>
        <v>98</v>
      </c>
      <c r="E2" s="70">
        <f>'A- Wing'!G100</f>
        <v>79390</v>
      </c>
      <c r="F2" s="89">
        <f>'A- Wing'!H100</f>
        <v>87329</v>
      </c>
      <c r="G2" s="90">
        <f>'A- Wing'!J100</f>
        <v>1170829400</v>
      </c>
      <c r="H2" s="91">
        <f>'A- Wing'!K100</f>
        <v>1264495751</v>
      </c>
      <c r="I2" s="7"/>
      <c r="J2" s="10">
        <v>2600</v>
      </c>
      <c r="K2" s="94">
        <f>F2*J2</f>
        <v>227055400</v>
      </c>
      <c r="L2" s="94">
        <f>K2*33%</f>
        <v>74928282</v>
      </c>
      <c r="M2" s="6"/>
    </row>
    <row r="3" spans="1:13" ht="38.25" customHeight="1" x14ac:dyDescent="0.25">
      <c r="A3" s="7">
        <v>1</v>
      </c>
      <c r="B3" s="8" t="s">
        <v>26</v>
      </c>
      <c r="C3" s="9" t="s">
        <v>47</v>
      </c>
      <c r="D3" s="88">
        <f>13+50</f>
        <v>63</v>
      </c>
      <c r="E3" s="70">
        <f>'B- Wing'!G65</f>
        <v>55645.799999999988</v>
      </c>
      <c r="F3" s="89">
        <f>'B- Wing'!H65</f>
        <v>61210.379999999954</v>
      </c>
      <c r="G3" s="90">
        <f>'B- Wing'!J65</f>
        <v>820075640.79999995</v>
      </c>
      <c r="H3" s="91">
        <f>'B- Wing'!K65</f>
        <v>885681690</v>
      </c>
      <c r="I3" s="7"/>
      <c r="J3" s="10">
        <v>2600</v>
      </c>
      <c r="K3" s="94">
        <f>F3*J3</f>
        <v>159146987.99999988</v>
      </c>
      <c r="L3" s="94">
        <f>K3*33%</f>
        <v>52518506.039999962</v>
      </c>
      <c r="M3" s="6"/>
    </row>
    <row r="4" spans="1:13" ht="33" x14ac:dyDescent="0.25">
      <c r="A4" s="7">
        <v>1</v>
      </c>
      <c r="B4" s="8" t="s">
        <v>27</v>
      </c>
      <c r="C4" s="9" t="s">
        <v>48</v>
      </c>
      <c r="D4" s="88">
        <f>38+36</f>
        <v>74</v>
      </c>
      <c r="E4" s="89">
        <f>'C- Wing'!G76</f>
        <v>59453</v>
      </c>
      <c r="F4" s="89">
        <f>'C- Wing'!H76</f>
        <v>65398.299999999967</v>
      </c>
      <c r="G4" s="92">
        <f>'C- Wing'!J76</f>
        <v>876573300</v>
      </c>
      <c r="H4" s="93">
        <f>'C- Wing'!K76</f>
        <v>946699163</v>
      </c>
      <c r="I4" s="7"/>
      <c r="J4" s="10">
        <v>2600</v>
      </c>
      <c r="K4" s="94">
        <f>F4*J4</f>
        <v>170035579.99999991</v>
      </c>
      <c r="L4" s="94">
        <f>K4*33%</f>
        <v>56111741.399999976</v>
      </c>
      <c r="M4" s="6"/>
    </row>
    <row r="5" spans="1:13" x14ac:dyDescent="0.25">
      <c r="A5" s="76" t="s">
        <v>3</v>
      </c>
      <c r="B5" s="76"/>
      <c r="C5" s="76"/>
      <c r="D5" s="11">
        <f>SUM(D2:D4)</f>
        <v>235</v>
      </c>
      <c r="E5" s="14">
        <f>SUM(E2:E4)</f>
        <v>194488.8</v>
      </c>
      <c r="F5" s="14">
        <f>SUM(F2:F4)</f>
        <v>213937.67999999991</v>
      </c>
      <c r="G5" s="13">
        <f>SUM(G2:G4)</f>
        <v>2867478340.8000002</v>
      </c>
      <c r="H5" s="13">
        <f>SUM(H2:H4)</f>
        <v>3096876604</v>
      </c>
      <c r="I5" s="12"/>
      <c r="J5" s="12"/>
      <c r="K5" s="95">
        <f>SUM(K2:K4)</f>
        <v>556237967.99999976</v>
      </c>
      <c r="L5" s="95">
        <f>SUM(L2:L4)</f>
        <v>183558529.43999994</v>
      </c>
      <c r="M5" s="1"/>
    </row>
    <row r="6" spans="1:13" x14ac:dyDescent="0.25">
      <c r="A6" s="1"/>
      <c r="B6" s="1"/>
      <c r="K6" s="1"/>
      <c r="L6" s="1"/>
      <c r="M6" s="1"/>
    </row>
    <row r="7" spans="1:13" x14ac:dyDescent="0.25">
      <c r="A7" s="1"/>
      <c r="B7" s="1"/>
      <c r="K7" s="1"/>
      <c r="L7" s="1"/>
      <c r="M7" s="1"/>
    </row>
    <row r="8" spans="1:13" x14ac:dyDescent="0.25">
      <c r="A8" s="1"/>
      <c r="B8" s="1"/>
      <c r="K8" s="1"/>
      <c r="L8" s="1"/>
      <c r="M8" s="1"/>
    </row>
    <row r="9" spans="1:13" x14ac:dyDescent="0.25">
      <c r="A9" s="1"/>
      <c r="B9" s="1"/>
      <c r="K9" s="1"/>
      <c r="L9" s="1"/>
    </row>
    <row r="10" spans="1:13" x14ac:dyDescent="0.25">
      <c r="A10" s="1"/>
      <c r="B10" s="1"/>
      <c r="H10" s="2">
        <f>F5*2600</f>
        <v>556237967.99999976</v>
      </c>
      <c r="K10" s="1"/>
      <c r="L10" s="1"/>
    </row>
    <row r="11" spans="1:13" x14ac:dyDescent="0.25">
      <c r="A11" s="1"/>
      <c r="B11" s="1"/>
      <c r="K11" s="1"/>
      <c r="L11" s="1"/>
    </row>
    <row r="12" spans="1:13" x14ac:dyDescent="0.25">
      <c r="A12" s="1"/>
      <c r="B12" s="1"/>
      <c r="K12" s="1"/>
      <c r="L12" s="1"/>
    </row>
    <row r="13" spans="1:13" x14ac:dyDescent="0.25">
      <c r="A13" s="1"/>
      <c r="B13" s="1"/>
      <c r="K13" s="1"/>
      <c r="L13" s="1"/>
    </row>
    <row r="14" spans="1:13" x14ac:dyDescent="0.25">
      <c r="A14" s="1"/>
      <c r="B14" s="1"/>
      <c r="K14" s="1"/>
      <c r="L14" s="1"/>
    </row>
    <row r="15" spans="1:13" x14ac:dyDescent="0.25">
      <c r="A15" s="1"/>
      <c r="B15" s="1"/>
      <c r="K15" s="1"/>
      <c r="L15" s="1"/>
    </row>
    <row r="16" spans="1:13" x14ac:dyDescent="0.25">
      <c r="A16" s="1"/>
      <c r="B16" s="1"/>
      <c r="K16" s="1"/>
      <c r="L16" s="1"/>
    </row>
  </sheetData>
  <mergeCells count="1">
    <mergeCell ref="A5:C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41DCE-F9D6-49E1-948A-A6015FC555DC}">
  <dimension ref="H8:AG102"/>
  <sheetViews>
    <sheetView topLeftCell="I70" workbookViewId="0">
      <selection activeCell="Q99" sqref="Q99:Q101"/>
    </sheetView>
  </sheetViews>
  <sheetFormatPr defaultRowHeight="16.5" x14ac:dyDescent="0.3"/>
  <cols>
    <col min="1" max="16384" width="9.140625" style="17"/>
  </cols>
  <sheetData>
    <row r="8" spans="8:33" ht="17.25" thickBot="1" x14ac:dyDescent="0.35"/>
    <row r="9" spans="8:33" ht="17.25" thickBot="1" x14ac:dyDescent="0.35">
      <c r="AC9" s="19"/>
      <c r="AD9" s="19"/>
      <c r="AE9" s="19"/>
      <c r="AF9" s="19"/>
      <c r="AG9" s="19"/>
    </row>
    <row r="10" spans="8:33" ht="17.25" thickBot="1" x14ac:dyDescent="0.35">
      <c r="AC10" s="20"/>
      <c r="AD10" s="20"/>
      <c r="AE10" s="20"/>
      <c r="AF10" s="20"/>
      <c r="AG10" s="20"/>
    </row>
    <row r="11" spans="8:33" ht="17.25" thickBot="1" x14ac:dyDescent="0.35">
      <c r="H11" s="23"/>
      <c r="I11" s="23"/>
      <c r="AC11" s="19"/>
      <c r="AD11" s="19"/>
      <c r="AE11" s="19"/>
      <c r="AF11" s="19"/>
      <c r="AG11" s="19"/>
    </row>
    <row r="12" spans="8:33" ht="17.25" thickBot="1" x14ac:dyDescent="0.35">
      <c r="H12" s="23"/>
      <c r="I12" s="23"/>
      <c r="AC12" s="20"/>
      <c r="AD12" s="20"/>
      <c r="AE12" s="20"/>
      <c r="AF12" s="20"/>
      <c r="AG12" s="20"/>
    </row>
    <row r="13" spans="8:33" ht="17.25" thickBot="1" x14ac:dyDescent="0.35">
      <c r="H13" s="23"/>
      <c r="I13" s="23"/>
      <c r="AC13" s="19"/>
      <c r="AD13" s="19"/>
      <c r="AE13" s="19"/>
      <c r="AF13" s="24"/>
      <c r="AG13" s="19"/>
    </row>
    <row r="14" spans="8:33" ht="17.25" thickBot="1" x14ac:dyDescent="0.35">
      <c r="H14" s="23"/>
      <c r="I14" s="23"/>
      <c r="AC14" s="20"/>
      <c r="AD14" s="20"/>
      <c r="AE14" s="20"/>
      <c r="AF14" s="24"/>
      <c r="AG14" s="20"/>
    </row>
    <row r="15" spans="8:33" ht="17.25" thickBot="1" x14ac:dyDescent="0.35">
      <c r="AC15" s="19"/>
      <c r="AD15" s="19"/>
      <c r="AE15" s="19"/>
      <c r="AF15" s="24"/>
      <c r="AG15" s="19"/>
    </row>
    <row r="16" spans="8:33" ht="17.25" thickBot="1" x14ac:dyDescent="0.35">
      <c r="AC16" s="20"/>
      <c r="AD16" s="20"/>
      <c r="AE16" s="20"/>
      <c r="AF16" s="24"/>
      <c r="AG16" s="20"/>
    </row>
    <row r="17" spans="8:33" ht="17.25" thickBot="1" x14ac:dyDescent="0.35">
      <c r="AC17" s="19"/>
      <c r="AD17" s="19"/>
      <c r="AE17" s="19"/>
      <c r="AF17" s="19"/>
      <c r="AG17" s="21"/>
    </row>
    <row r="18" spans="8:33" ht="17.25" thickBot="1" x14ac:dyDescent="0.35">
      <c r="AC18" s="20"/>
      <c r="AD18" s="20"/>
      <c r="AE18" s="20"/>
      <c r="AF18" s="20"/>
      <c r="AG18" s="20"/>
    </row>
    <row r="19" spans="8:33" ht="17.25" thickBot="1" x14ac:dyDescent="0.35">
      <c r="AC19" s="19"/>
      <c r="AD19" s="19"/>
      <c r="AE19" s="19"/>
      <c r="AF19" s="19"/>
      <c r="AG19" s="19"/>
    </row>
    <row r="30" spans="8:33" x14ac:dyDescent="0.3">
      <c r="H30" s="23"/>
      <c r="I30" s="23"/>
    </row>
    <row r="31" spans="8:33" x14ac:dyDescent="0.3">
      <c r="H31" s="23"/>
      <c r="I31" s="23"/>
      <c r="K31" s="23">
        <v>1</v>
      </c>
      <c r="L31" s="23" t="s">
        <v>17</v>
      </c>
      <c r="M31" s="23">
        <v>77.010000000000005</v>
      </c>
      <c r="N31" s="24">
        <f t="shared" ref="N31:N36" si="0">M31*10.764</f>
        <v>828.93564000000003</v>
      </c>
      <c r="O31" s="23">
        <v>13</v>
      </c>
    </row>
    <row r="32" spans="8:33" ht="17.25" thickBot="1" x14ac:dyDescent="0.35">
      <c r="H32" s="23"/>
      <c r="I32" s="23"/>
      <c r="K32" s="23">
        <v>2</v>
      </c>
      <c r="L32" s="23" t="s">
        <v>14</v>
      </c>
      <c r="M32" s="23">
        <v>75.39</v>
      </c>
      <c r="N32" s="24">
        <f t="shared" si="0"/>
        <v>811.49795999999992</v>
      </c>
      <c r="O32" s="23">
        <v>10</v>
      </c>
    </row>
    <row r="33" spans="11:33" ht="17.25" thickBot="1" x14ac:dyDescent="0.35">
      <c r="K33" s="23">
        <v>3</v>
      </c>
      <c r="L33" s="23" t="s">
        <v>17</v>
      </c>
      <c r="M33" s="23">
        <v>75.23</v>
      </c>
      <c r="N33" s="24">
        <f t="shared" si="0"/>
        <v>809.77571999999998</v>
      </c>
      <c r="O33" s="23">
        <v>12</v>
      </c>
      <c r="AC33" s="20"/>
      <c r="AD33" s="20"/>
      <c r="AE33" s="20"/>
      <c r="AF33" s="24"/>
      <c r="AG33" s="20"/>
    </row>
    <row r="34" spans="11:33" ht="17.25" thickBot="1" x14ac:dyDescent="0.35">
      <c r="K34" s="23">
        <v>4</v>
      </c>
      <c r="L34" s="23" t="s">
        <v>14</v>
      </c>
      <c r="M34" s="23">
        <v>59.02</v>
      </c>
      <c r="N34" s="24">
        <f t="shared" si="0"/>
        <v>635.29128000000003</v>
      </c>
      <c r="O34" s="23">
        <v>24</v>
      </c>
      <c r="AC34" s="19"/>
      <c r="AD34" s="19"/>
      <c r="AE34" s="19"/>
      <c r="AF34" s="24"/>
      <c r="AG34" s="19"/>
    </row>
    <row r="35" spans="11:33" ht="17.25" thickBot="1" x14ac:dyDescent="0.35">
      <c r="K35" s="23">
        <v>5</v>
      </c>
      <c r="L35" s="23" t="s">
        <v>17</v>
      </c>
      <c r="M35" s="23">
        <v>83.71</v>
      </c>
      <c r="N35" s="24">
        <f t="shared" si="0"/>
        <v>901.05443999999989</v>
      </c>
      <c r="O35" s="23">
        <v>13</v>
      </c>
      <c r="Q35" s="17">
        <f>O31+O33+O35</f>
        <v>38</v>
      </c>
      <c r="AC35" s="20"/>
      <c r="AD35" s="20"/>
      <c r="AE35" s="20"/>
      <c r="AF35" s="24"/>
      <c r="AG35" s="20"/>
    </row>
    <row r="36" spans="11:33" x14ac:dyDescent="0.3">
      <c r="K36" s="23">
        <v>6</v>
      </c>
      <c r="L36" s="23" t="s">
        <v>14</v>
      </c>
      <c r="M36" s="23">
        <v>60.57</v>
      </c>
      <c r="N36" s="24">
        <f t="shared" si="0"/>
        <v>651.97547999999995</v>
      </c>
      <c r="O36" s="23">
        <v>26</v>
      </c>
      <c r="Q36" s="17">
        <f>O36+O34+O32</f>
        <v>60</v>
      </c>
      <c r="AG36" s="22"/>
    </row>
    <row r="37" spans="11:33" x14ac:dyDescent="0.3">
      <c r="O37" s="22">
        <f>SUM(O31:O36)</f>
        <v>98</v>
      </c>
    </row>
    <row r="50" spans="12:33" ht="17.25" thickBot="1" x14ac:dyDescent="0.35"/>
    <row r="51" spans="12:33" ht="17.25" thickBot="1" x14ac:dyDescent="0.35">
      <c r="AC51" s="19"/>
      <c r="AD51" s="19"/>
      <c r="AE51" s="19"/>
      <c r="AF51" s="19"/>
      <c r="AG51" s="19"/>
    </row>
    <row r="52" spans="12:33" ht="17.25" thickBot="1" x14ac:dyDescent="0.35">
      <c r="AC52" s="20"/>
      <c r="AD52" s="20"/>
      <c r="AE52" s="20"/>
      <c r="AF52" s="20"/>
      <c r="AG52" s="20"/>
    </row>
    <row r="53" spans="12:33" ht="17.25" thickBot="1" x14ac:dyDescent="0.35">
      <c r="AC53" s="19"/>
      <c r="AD53" s="19"/>
      <c r="AE53" s="19"/>
      <c r="AF53" s="19"/>
      <c r="AG53" s="19"/>
    </row>
    <row r="54" spans="12:33" ht="17.25" thickBot="1" x14ac:dyDescent="0.35">
      <c r="AC54" s="20"/>
      <c r="AD54" s="20"/>
      <c r="AE54" s="20"/>
      <c r="AF54" s="20"/>
      <c r="AG54" s="20"/>
    </row>
    <row r="55" spans="12:33" ht="17.25" thickBot="1" x14ac:dyDescent="0.35">
      <c r="AC55" s="19"/>
      <c r="AD55" s="19"/>
      <c r="AE55" s="19"/>
      <c r="AF55" s="19"/>
      <c r="AG55" s="19"/>
    </row>
    <row r="56" spans="12:33" ht="17.25" thickBot="1" x14ac:dyDescent="0.35">
      <c r="AC56" s="20"/>
      <c r="AD56" s="20"/>
      <c r="AE56" s="20"/>
      <c r="AF56" s="24"/>
      <c r="AG56" s="20"/>
    </row>
    <row r="57" spans="12:33" ht="17.25" thickBot="1" x14ac:dyDescent="0.35">
      <c r="AC57" s="19"/>
      <c r="AD57" s="19"/>
      <c r="AE57" s="19"/>
      <c r="AF57" s="24"/>
      <c r="AG57" s="19"/>
    </row>
    <row r="58" spans="12:33" ht="17.25" thickBot="1" x14ac:dyDescent="0.35">
      <c r="AC58" s="20"/>
      <c r="AD58" s="20"/>
      <c r="AE58" s="20"/>
      <c r="AF58" s="24"/>
      <c r="AG58" s="20"/>
    </row>
    <row r="59" spans="12:33" x14ac:dyDescent="0.3">
      <c r="AG59" s="22"/>
    </row>
    <row r="62" spans="12:33" x14ac:dyDescent="0.3">
      <c r="L62" s="18"/>
      <c r="M62" s="18"/>
      <c r="N62" s="18"/>
      <c r="O62" s="18"/>
      <c r="P62" s="18"/>
    </row>
    <row r="63" spans="12:33" x14ac:dyDescent="0.3">
      <c r="L63" s="26">
        <v>1</v>
      </c>
      <c r="M63" s="26" t="s">
        <v>17</v>
      </c>
      <c r="N63" s="26">
        <v>77.180000000000007</v>
      </c>
      <c r="O63" s="25">
        <f>N63*10.764</f>
        <v>830.76552000000004</v>
      </c>
      <c r="P63" s="26">
        <v>24</v>
      </c>
    </row>
    <row r="64" spans="12:33" x14ac:dyDescent="0.3">
      <c r="L64" s="26">
        <v>2</v>
      </c>
      <c r="M64" s="26" t="s">
        <v>17</v>
      </c>
      <c r="N64" s="26">
        <v>83.71</v>
      </c>
      <c r="O64" s="25">
        <f>N64*10.764</f>
        <v>901.05443999999989</v>
      </c>
      <c r="P64" s="26">
        <v>26</v>
      </c>
    </row>
    <row r="65" spans="12:16" x14ac:dyDescent="0.3">
      <c r="L65" s="26">
        <v>3</v>
      </c>
      <c r="M65" s="26" t="s">
        <v>14</v>
      </c>
      <c r="N65" s="26">
        <v>59.32</v>
      </c>
      <c r="O65" s="25">
        <f>N65*10.764</f>
        <v>638.52048000000002</v>
      </c>
      <c r="P65" s="26">
        <v>13</v>
      </c>
    </row>
    <row r="66" spans="12:16" x14ac:dyDescent="0.3">
      <c r="P66" s="22">
        <f>SUM(P63:P65)</f>
        <v>63</v>
      </c>
    </row>
    <row r="96" spans="13:17" x14ac:dyDescent="0.3">
      <c r="M96" s="26"/>
      <c r="N96" s="26"/>
      <c r="O96" s="26"/>
      <c r="P96" s="25"/>
      <c r="Q96" s="26"/>
    </row>
    <row r="97" spans="13:17" x14ac:dyDescent="0.3">
      <c r="M97" s="26">
        <v>1</v>
      </c>
      <c r="N97" s="26" t="s">
        <v>14</v>
      </c>
      <c r="O97" s="26">
        <v>59.02</v>
      </c>
      <c r="P97" s="25">
        <f>O97*10.764</f>
        <v>635.29128000000003</v>
      </c>
      <c r="Q97" s="26">
        <v>12</v>
      </c>
    </row>
    <row r="98" spans="13:17" x14ac:dyDescent="0.3">
      <c r="M98" s="26">
        <v>2</v>
      </c>
      <c r="N98" s="26" t="s">
        <v>14</v>
      </c>
      <c r="O98" s="26">
        <v>60.57</v>
      </c>
      <c r="P98" s="25">
        <f>O98*10.764</f>
        <v>651.97547999999995</v>
      </c>
      <c r="Q98" s="26">
        <v>26</v>
      </c>
    </row>
    <row r="99" spans="13:17" x14ac:dyDescent="0.3">
      <c r="M99" s="26">
        <v>3</v>
      </c>
      <c r="N99" s="26" t="s">
        <v>17</v>
      </c>
      <c r="O99" s="26">
        <v>76.900000000000006</v>
      </c>
      <c r="P99" s="25">
        <f>O99*10.764</f>
        <v>827.75160000000005</v>
      </c>
      <c r="Q99" s="26">
        <v>11</v>
      </c>
    </row>
    <row r="100" spans="13:17" x14ac:dyDescent="0.3">
      <c r="M100" s="26">
        <v>4</v>
      </c>
      <c r="N100" s="26" t="s">
        <v>17</v>
      </c>
      <c r="O100" s="26">
        <v>75.23</v>
      </c>
      <c r="P100" s="25">
        <f>O100*10.764</f>
        <v>809.77571999999998</v>
      </c>
      <c r="Q100" s="26">
        <v>12</v>
      </c>
    </row>
    <row r="101" spans="13:17" x14ac:dyDescent="0.3">
      <c r="M101" s="26">
        <v>5</v>
      </c>
      <c r="N101" s="26" t="s">
        <v>17</v>
      </c>
      <c r="O101" s="26">
        <v>77.09</v>
      </c>
      <c r="P101" s="25">
        <f>O101*10.764</f>
        <v>829.79675999999995</v>
      </c>
      <c r="Q101" s="26">
        <v>13</v>
      </c>
    </row>
    <row r="102" spans="13:17" x14ac:dyDescent="0.3">
      <c r="M102" s="27"/>
      <c r="N102" s="27"/>
      <c r="O102" s="27"/>
      <c r="P102" s="27"/>
      <c r="Q102" s="28">
        <f>SUM(Q96:Q101)</f>
        <v>74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21C3E-FE8F-46B5-96DC-BE6D62D88352}">
  <dimension ref="A1:AA69"/>
  <sheetViews>
    <sheetView topLeftCell="A10" zoomScale="115" zoomScaleNormal="115" workbookViewId="0">
      <selection activeCell="F12" sqref="F12"/>
    </sheetView>
  </sheetViews>
  <sheetFormatPr defaultRowHeight="16.5" x14ac:dyDescent="0.3"/>
  <cols>
    <col min="1" max="1" width="11.5703125" style="27" customWidth="1"/>
    <col min="2" max="2" width="4.7109375" style="27" customWidth="1"/>
    <col min="3" max="3" width="7.85546875" style="27" customWidth="1"/>
    <col min="4" max="4" width="7.140625" style="27" customWidth="1"/>
    <col min="5" max="5" width="7.140625" style="30" customWidth="1"/>
    <col min="6" max="6" width="6.7109375" style="27" customWidth="1"/>
    <col min="7" max="7" width="6.7109375" style="30" customWidth="1"/>
    <col min="8" max="8" width="7.42578125" style="35" customWidth="1"/>
    <col min="9" max="9" width="3.140625" style="47" customWidth="1"/>
    <col min="10" max="10" width="10.7109375" style="27" customWidth="1"/>
    <col min="11" max="11" width="5.28515625" style="27" customWidth="1"/>
    <col min="12" max="12" width="7.42578125" style="39" customWidth="1"/>
    <col min="13" max="13" width="6.140625" style="27" customWidth="1"/>
    <col min="14" max="14" width="6.140625" style="30" customWidth="1"/>
    <col min="15" max="15" width="7.28515625" style="27" customWidth="1"/>
    <col min="16" max="16" width="7.28515625" style="30" customWidth="1"/>
    <col min="17" max="17" width="7.140625" style="35" customWidth="1"/>
    <col min="18" max="18" width="2.85546875" style="47" customWidth="1"/>
    <col min="19" max="19" width="11.42578125" style="15" customWidth="1"/>
    <col min="20" max="20" width="6.140625" style="27" customWidth="1"/>
    <col min="21" max="21" width="9.140625" style="42"/>
    <col min="22" max="22" width="9.140625" style="17"/>
    <col min="23" max="23" width="9.140625" style="43"/>
    <col min="24" max="24" width="9.140625" style="17"/>
    <col min="25" max="25" width="9.140625" style="43"/>
    <col min="26" max="26" width="9.140625" style="44"/>
    <col min="27" max="27" width="3.5703125" style="47" customWidth="1"/>
    <col min="28" max="16384" width="9.140625" style="15"/>
  </cols>
  <sheetData>
    <row r="1" spans="1:27" ht="50.25" customHeight="1" x14ac:dyDescent="0.3">
      <c r="B1" s="46" t="s">
        <v>31</v>
      </c>
      <c r="C1" s="27" t="s">
        <v>32</v>
      </c>
      <c r="D1" s="46" t="s">
        <v>33</v>
      </c>
      <c r="E1" s="29" t="s">
        <v>43</v>
      </c>
      <c r="F1" s="46" t="s">
        <v>34</v>
      </c>
      <c r="G1" s="29" t="s">
        <v>44</v>
      </c>
      <c r="H1" s="34" t="s">
        <v>45</v>
      </c>
      <c r="K1" s="46" t="s">
        <v>31</v>
      </c>
      <c r="L1" s="39" t="s">
        <v>32</v>
      </c>
      <c r="M1" s="46" t="s">
        <v>33</v>
      </c>
      <c r="N1" s="29" t="s">
        <v>43</v>
      </c>
      <c r="O1" s="46" t="s">
        <v>34</v>
      </c>
      <c r="P1" s="29" t="s">
        <v>44</v>
      </c>
      <c r="Q1" s="34" t="s">
        <v>45</v>
      </c>
      <c r="S1" s="27"/>
      <c r="T1" s="46" t="s">
        <v>31</v>
      </c>
      <c r="U1" s="39" t="s">
        <v>32</v>
      </c>
      <c r="V1" s="46" t="s">
        <v>33</v>
      </c>
      <c r="W1" s="29" t="s">
        <v>43</v>
      </c>
      <c r="X1" s="46" t="s">
        <v>34</v>
      </c>
      <c r="Y1" s="29" t="s">
        <v>44</v>
      </c>
      <c r="Z1" s="34" t="s">
        <v>45</v>
      </c>
    </row>
    <row r="2" spans="1:27" x14ac:dyDescent="0.3">
      <c r="A2" s="48" t="s">
        <v>29</v>
      </c>
      <c r="J2" s="48" t="s">
        <v>35</v>
      </c>
      <c r="S2" s="48" t="s">
        <v>37</v>
      </c>
      <c r="U2" s="39"/>
      <c r="V2" s="27"/>
      <c r="W2" s="30"/>
      <c r="X2" s="27"/>
      <c r="Y2" s="30"/>
      <c r="Z2" s="35"/>
    </row>
    <row r="3" spans="1:27" s="16" customFormat="1" x14ac:dyDescent="0.3">
      <c r="A3" s="28" t="s">
        <v>30</v>
      </c>
      <c r="B3" s="28"/>
      <c r="C3" s="28"/>
      <c r="D3" s="28"/>
      <c r="E3" s="31"/>
      <c r="F3" s="28"/>
      <c r="G3" s="31"/>
      <c r="H3" s="36"/>
      <c r="I3" s="49"/>
      <c r="J3" s="28" t="s">
        <v>30</v>
      </c>
      <c r="K3" s="28"/>
      <c r="L3" s="40"/>
      <c r="M3" s="28"/>
      <c r="N3" s="31"/>
      <c r="O3" s="28"/>
      <c r="P3" s="31"/>
      <c r="Q3" s="36"/>
      <c r="R3" s="49"/>
      <c r="S3" s="28" t="s">
        <v>30</v>
      </c>
      <c r="T3" s="28"/>
      <c r="U3" s="40"/>
      <c r="V3" s="28"/>
      <c r="W3" s="31"/>
      <c r="X3" s="28"/>
      <c r="Y3" s="31"/>
      <c r="Z3" s="36"/>
      <c r="AA3" s="49"/>
    </row>
    <row r="4" spans="1:27" x14ac:dyDescent="0.3">
      <c r="A4" s="27" t="s">
        <v>28</v>
      </c>
      <c r="B4" s="27">
        <v>2</v>
      </c>
      <c r="C4" s="27" t="s">
        <v>18</v>
      </c>
      <c r="D4" s="50">
        <v>77.019000000000005</v>
      </c>
      <c r="E4" s="33">
        <f>D4*10.764</f>
        <v>829.03251599999999</v>
      </c>
      <c r="F4" s="51">
        <v>6.109</v>
      </c>
      <c r="G4" s="33">
        <f>F4*10.764</f>
        <v>65.75727599999999</v>
      </c>
      <c r="H4" s="37">
        <f>E4+G4</f>
        <v>894.78979200000003</v>
      </c>
      <c r="J4" s="25" t="s">
        <v>36</v>
      </c>
      <c r="K4" s="27">
        <v>1</v>
      </c>
      <c r="L4" s="41" t="s">
        <v>18</v>
      </c>
      <c r="M4" s="52">
        <v>77.183999999999997</v>
      </c>
      <c r="N4" s="33">
        <f>M4*10.764</f>
        <v>830.8085759999999</v>
      </c>
      <c r="O4" s="27">
        <v>6.109</v>
      </c>
      <c r="P4" s="33">
        <f>O4*10.764</f>
        <v>65.75727599999999</v>
      </c>
      <c r="Q4" s="37">
        <f>N4+P4</f>
        <v>896.56585199999995</v>
      </c>
      <c r="S4" s="25" t="s">
        <v>36</v>
      </c>
      <c r="T4" s="27">
        <v>1</v>
      </c>
      <c r="U4" s="41" t="s">
        <v>12</v>
      </c>
      <c r="V4" s="52">
        <v>60.572000000000003</v>
      </c>
      <c r="W4" s="32">
        <f t="shared" ref="W4:W9" si="0">V4*10.764</f>
        <v>651.99700799999994</v>
      </c>
      <c r="X4" s="27">
        <v>6.8810000000000002</v>
      </c>
      <c r="Y4" s="33">
        <f t="shared" ref="Y4:Y9" si="1">X4*10.764</f>
        <v>74.067083999999994</v>
      </c>
      <c r="Z4" s="37">
        <f t="shared" ref="Z4:Z9" si="2">W4+Y4</f>
        <v>726.06409199999996</v>
      </c>
    </row>
    <row r="5" spans="1:27" x14ac:dyDescent="0.3">
      <c r="B5" s="27">
        <v>3</v>
      </c>
      <c r="C5" s="27" t="s">
        <v>12</v>
      </c>
      <c r="D5" s="50">
        <v>60.572000000000003</v>
      </c>
      <c r="E5" s="33">
        <f>D5*10.764</f>
        <v>651.99700799999994</v>
      </c>
      <c r="F5" s="51">
        <v>6.8810000000000002</v>
      </c>
      <c r="G5" s="33">
        <f>F5*10.764</f>
        <v>74.067083999999994</v>
      </c>
      <c r="H5" s="37">
        <f>E5+G5</f>
        <v>726.06409199999996</v>
      </c>
      <c r="J5" s="25"/>
      <c r="K5" s="27">
        <v>2</v>
      </c>
      <c r="L5" s="41" t="s">
        <v>18</v>
      </c>
      <c r="M5" s="52">
        <v>83.715999999999994</v>
      </c>
      <c r="N5" s="33">
        <f>M5*10.764</f>
        <v>901.11902399999985</v>
      </c>
      <c r="O5" s="27">
        <v>6.109</v>
      </c>
      <c r="P5" s="33">
        <f>O5*10.764</f>
        <v>65.75727599999999</v>
      </c>
      <c r="Q5" s="37">
        <f>N5+P5</f>
        <v>966.8762999999999</v>
      </c>
      <c r="S5" s="25"/>
      <c r="T5" s="27">
        <v>2</v>
      </c>
      <c r="U5" s="41" t="s">
        <v>12</v>
      </c>
      <c r="V5" s="52">
        <v>60.572000000000003</v>
      </c>
      <c r="W5" s="32">
        <f t="shared" si="0"/>
        <v>651.99700799999994</v>
      </c>
      <c r="X5" s="27">
        <v>6.8810000000000002</v>
      </c>
      <c r="Y5" s="33">
        <f t="shared" si="1"/>
        <v>74.067083999999994</v>
      </c>
      <c r="Z5" s="37">
        <f t="shared" si="2"/>
        <v>726.06409199999996</v>
      </c>
    </row>
    <row r="6" spans="1:27" x14ac:dyDescent="0.3">
      <c r="B6" s="27">
        <v>4</v>
      </c>
      <c r="C6" s="27" t="s">
        <v>12</v>
      </c>
      <c r="D6" s="50">
        <v>60.572000000000003</v>
      </c>
      <c r="E6" s="33">
        <f>D6*10.764</f>
        <v>651.99700799999994</v>
      </c>
      <c r="F6" s="51">
        <v>6.8810000000000002</v>
      </c>
      <c r="G6" s="33">
        <f>F6*10.764</f>
        <v>74.067083999999994</v>
      </c>
      <c r="H6" s="37">
        <f>E6+G6</f>
        <v>726.06409199999996</v>
      </c>
      <c r="J6" s="25"/>
      <c r="K6" s="27">
        <v>3</v>
      </c>
      <c r="L6" s="41" t="s">
        <v>18</v>
      </c>
      <c r="M6" s="52">
        <v>83.715999999999994</v>
      </c>
      <c r="N6" s="33">
        <f>M6*10.764</f>
        <v>901.11902399999985</v>
      </c>
      <c r="O6" s="27">
        <v>6.109</v>
      </c>
      <c r="P6" s="33">
        <f>O6*10.764</f>
        <v>65.75727599999999</v>
      </c>
      <c r="Q6" s="37">
        <f>N6+P6</f>
        <v>966.8762999999999</v>
      </c>
      <c r="S6" s="25"/>
      <c r="T6" s="27">
        <v>3</v>
      </c>
      <c r="U6" s="41" t="s">
        <v>18</v>
      </c>
      <c r="V6" s="52">
        <v>77.019000000000005</v>
      </c>
      <c r="W6" s="32">
        <f t="shared" si="0"/>
        <v>829.03251599999999</v>
      </c>
      <c r="X6" s="27">
        <v>6.109</v>
      </c>
      <c r="Y6" s="33">
        <f t="shared" si="1"/>
        <v>65.75727599999999</v>
      </c>
      <c r="Z6" s="37">
        <f t="shared" si="2"/>
        <v>894.78979200000003</v>
      </c>
    </row>
    <row r="7" spans="1:27" x14ac:dyDescent="0.3">
      <c r="B7" s="27">
        <v>5</v>
      </c>
      <c r="C7" s="27" t="s">
        <v>18</v>
      </c>
      <c r="D7" s="50">
        <v>83.715999999999994</v>
      </c>
      <c r="E7" s="33">
        <f>D7*10.764</f>
        <v>901.11902399999985</v>
      </c>
      <c r="F7" s="51">
        <v>6.109</v>
      </c>
      <c r="G7" s="33">
        <f>F7*10.764</f>
        <v>65.75727599999999</v>
      </c>
      <c r="H7" s="37">
        <f>E7+G7</f>
        <v>966.8762999999999</v>
      </c>
      <c r="J7" s="25"/>
      <c r="K7" s="27">
        <v>4</v>
      </c>
      <c r="L7" s="41" t="s">
        <v>18</v>
      </c>
      <c r="M7" s="52">
        <v>77.183999999999997</v>
      </c>
      <c r="N7" s="33">
        <f>M7*10.764</f>
        <v>830.8085759999999</v>
      </c>
      <c r="O7" s="27">
        <v>6.109</v>
      </c>
      <c r="P7" s="33">
        <f>O7*10.764</f>
        <v>65.75727599999999</v>
      </c>
      <c r="Q7" s="37">
        <f>N7+P7</f>
        <v>896.56585199999995</v>
      </c>
      <c r="S7" s="25"/>
      <c r="T7" s="27">
        <v>4</v>
      </c>
      <c r="U7" s="41"/>
      <c r="V7" s="52"/>
      <c r="W7" s="32">
        <f t="shared" si="0"/>
        <v>0</v>
      </c>
      <c r="X7" s="27"/>
      <c r="Y7" s="33">
        <f t="shared" si="1"/>
        <v>0</v>
      </c>
      <c r="Z7" s="37">
        <f t="shared" si="2"/>
        <v>0</v>
      </c>
    </row>
    <row r="8" spans="1:27" x14ac:dyDescent="0.3">
      <c r="G8" s="32"/>
      <c r="H8" s="37"/>
      <c r="K8" s="27">
        <v>5</v>
      </c>
      <c r="L8" s="39" t="s">
        <v>12</v>
      </c>
      <c r="M8" s="27">
        <v>59.32</v>
      </c>
      <c r="N8" s="33">
        <f>M8*10.764</f>
        <v>638.52048000000002</v>
      </c>
      <c r="O8" s="51">
        <v>4.92</v>
      </c>
      <c r="P8" s="33">
        <f>O8*10.764</f>
        <v>52.958879999999994</v>
      </c>
      <c r="Q8" s="37">
        <f>N8+P8</f>
        <v>691.47936000000004</v>
      </c>
      <c r="S8" s="27"/>
      <c r="T8" s="27">
        <v>5</v>
      </c>
      <c r="U8" s="39"/>
      <c r="V8" s="27"/>
      <c r="W8" s="32">
        <f t="shared" si="0"/>
        <v>0</v>
      </c>
      <c r="X8" s="51"/>
      <c r="Y8" s="33">
        <f t="shared" si="1"/>
        <v>0</v>
      </c>
      <c r="Z8" s="37">
        <f t="shared" si="2"/>
        <v>0</v>
      </c>
    </row>
    <row r="9" spans="1:27" x14ac:dyDescent="0.3">
      <c r="A9" s="28"/>
      <c r="G9" s="32"/>
      <c r="H9" s="37"/>
      <c r="N9" s="32"/>
      <c r="P9" s="32"/>
      <c r="Q9" s="37"/>
      <c r="T9" s="27">
        <v>6</v>
      </c>
      <c r="U9" s="42" t="s">
        <v>18</v>
      </c>
      <c r="V9" s="17">
        <v>76.908000000000001</v>
      </c>
      <c r="W9" s="32">
        <f t="shared" si="0"/>
        <v>827.83771200000001</v>
      </c>
      <c r="X9" s="17">
        <v>6.8810000000000002</v>
      </c>
      <c r="Y9" s="33">
        <f t="shared" si="1"/>
        <v>74.067083999999994</v>
      </c>
      <c r="Z9" s="37">
        <f t="shared" si="2"/>
        <v>901.90479600000003</v>
      </c>
    </row>
    <row r="10" spans="1:27" x14ac:dyDescent="0.3">
      <c r="F10" s="25"/>
      <c r="G10" s="32"/>
      <c r="H10" s="37"/>
      <c r="N10" s="32"/>
      <c r="P10" s="32"/>
      <c r="Q10" s="37"/>
      <c r="W10" s="32"/>
      <c r="Y10" s="45"/>
      <c r="Z10" s="38"/>
    </row>
    <row r="11" spans="1:27" ht="49.5" x14ac:dyDescent="0.3">
      <c r="A11" s="53" t="s">
        <v>42</v>
      </c>
      <c r="F11" s="25"/>
      <c r="G11" s="32"/>
      <c r="H11" s="37"/>
      <c r="J11" s="53" t="s">
        <v>42</v>
      </c>
      <c r="N11" s="32"/>
      <c r="O11" s="25"/>
      <c r="P11" s="32"/>
      <c r="Q11" s="37"/>
      <c r="S11" s="53" t="s">
        <v>42</v>
      </c>
      <c r="T11" s="28"/>
      <c r="U11" s="40"/>
      <c r="V11" s="28"/>
      <c r="W11" s="32"/>
      <c r="X11" s="28"/>
      <c r="Y11" s="45"/>
      <c r="Z11" s="38"/>
    </row>
    <row r="12" spans="1:27" x14ac:dyDescent="0.3">
      <c r="A12" s="27" t="s">
        <v>38</v>
      </c>
      <c r="B12" s="27">
        <v>1</v>
      </c>
      <c r="C12" s="27" t="s">
        <v>18</v>
      </c>
      <c r="D12" s="27">
        <v>75.233000000000004</v>
      </c>
      <c r="E12" s="33">
        <f t="shared" ref="E12:E19" si="3">D12*10.764</f>
        <v>809.80801199999996</v>
      </c>
      <c r="F12" s="51">
        <v>6.109</v>
      </c>
      <c r="G12" s="33">
        <f t="shared" ref="G12:G19" si="4">F12*10.764</f>
        <v>65.75727599999999</v>
      </c>
      <c r="H12" s="37">
        <f t="shared" ref="H12:H19" si="5">E12+G12</f>
        <v>875.56528800000001</v>
      </c>
      <c r="J12" s="27" t="s">
        <v>36</v>
      </c>
      <c r="K12" s="27">
        <v>1</v>
      </c>
      <c r="L12" s="41" t="s">
        <v>18</v>
      </c>
      <c r="M12" s="52">
        <v>77.183999999999997</v>
      </c>
      <c r="N12" s="33">
        <f>M12*10.764</f>
        <v>830.8085759999999</v>
      </c>
      <c r="O12" s="27">
        <v>6.109</v>
      </c>
      <c r="P12" s="33">
        <f>O12*10.764</f>
        <v>65.75727599999999</v>
      </c>
      <c r="Q12" s="37">
        <f>N12+P12</f>
        <v>896.56585199999995</v>
      </c>
      <c r="S12" s="25" t="s">
        <v>36</v>
      </c>
      <c r="T12" s="27">
        <v>1</v>
      </c>
      <c r="U12" s="41" t="s">
        <v>12</v>
      </c>
      <c r="V12" s="51">
        <v>60.572000000000003</v>
      </c>
      <c r="W12" s="33">
        <f t="shared" ref="W12:W17" si="6">V12*10.764</f>
        <v>651.99700799999994</v>
      </c>
      <c r="X12" s="27">
        <v>6.8810000000000002</v>
      </c>
      <c r="Y12" s="33">
        <f t="shared" ref="Y12:Y17" si="7">X12*10.764</f>
        <v>74.067083999999994</v>
      </c>
      <c r="Z12" s="37">
        <f t="shared" ref="Z12:Z17" si="8">W12+Y12</f>
        <v>726.06409199999996</v>
      </c>
    </row>
    <row r="13" spans="1:27" x14ac:dyDescent="0.3">
      <c r="B13" s="27">
        <v>2</v>
      </c>
      <c r="C13" s="27" t="s">
        <v>18</v>
      </c>
      <c r="D13" s="27">
        <v>77.019000000000005</v>
      </c>
      <c r="E13" s="33">
        <f t="shared" si="3"/>
        <v>829.03251599999999</v>
      </c>
      <c r="F13" s="51">
        <v>6.109</v>
      </c>
      <c r="G13" s="33">
        <f t="shared" si="4"/>
        <v>65.75727599999999</v>
      </c>
      <c r="H13" s="37">
        <f t="shared" si="5"/>
        <v>894.78979200000003</v>
      </c>
      <c r="K13" s="27">
        <v>2</v>
      </c>
      <c r="L13" s="41" t="s">
        <v>18</v>
      </c>
      <c r="M13" s="52">
        <v>83.715999999999994</v>
      </c>
      <c r="N13" s="33">
        <f>M13*10.764</f>
        <v>901.11902399999985</v>
      </c>
      <c r="O13" s="27">
        <v>6.109</v>
      </c>
      <c r="P13" s="33">
        <f>O13*10.764</f>
        <v>65.75727599999999</v>
      </c>
      <c r="Q13" s="37">
        <f>N13+P13</f>
        <v>966.8762999999999</v>
      </c>
      <c r="S13" s="25"/>
      <c r="T13" s="27">
        <v>2</v>
      </c>
      <c r="U13" s="41" t="s">
        <v>12</v>
      </c>
      <c r="V13" s="51">
        <v>60.572000000000003</v>
      </c>
      <c r="W13" s="33">
        <f t="shared" si="6"/>
        <v>651.99700799999994</v>
      </c>
      <c r="X13" s="27">
        <v>6.8810000000000002</v>
      </c>
      <c r="Y13" s="33">
        <f t="shared" si="7"/>
        <v>74.067083999999994</v>
      </c>
      <c r="Z13" s="37">
        <f t="shared" si="8"/>
        <v>726.06409199999996</v>
      </c>
    </row>
    <row r="14" spans="1:27" x14ac:dyDescent="0.3">
      <c r="B14" s="27">
        <v>3</v>
      </c>
      <c r="C14" s="27" t="s">
        <v>12</v>
      </c>
      <c r="D14" s="27">
        <v>60.572000000000003</v>
      </c>
      <c r="E14" s="33">
        <f t="shared" si="3"/>
        <v>651.99700799999994</v>
      </c>
      <c r="F14" s="51">
        <v>6.8810000000000002</v>
      </c>
      <c r="G14" s="33">
        <f t="shared" si="4"/>
        <v>74.067083999999994</v>
      </c>
      <c r="H14" s="37">
        <f t="shared" si="5"/>
        <v>726.06409199999996</v>
      </c>
      <c r="K14" s="27">
        <v>3</v>
      </c>
      <c r="L14" s="41" t="s">
        <v>18</v>
      </c>
      <c r="M14" s="52">
        <v>83.715999999999994</v>
      </c>
      <c r="N14" s="33">
        <f>M14*10.764</f>
        <v>901.11902399999985</v>
      </c>
      <c r="O14" s="27">
        <v>6.109</v>
      </c>
      <c r="P14" s="33">
        <f>O14*10.764</f>
        <v>65.75727599999999</v>
      </c>
      <c r="Q14" s="37">
        <f>N14+P14</f>
        <v>966.8762999999999</v>
      </c>
      <c r="S14" s="25"/>
      <c r="T14" s="27">
        <v>3</v>
      </c>
      <c r="U14" s="41" t="s">
        <v>18</v>
      </c>
      <c r="V14" s="51">
        <v>77.019000000000005</v>
      </c>
      <c r="W14" s="33">
        <f t="shared" si="6"/>
        <v>829.03251599999999</v>
      </c>
      <c r="X14" s="27">
        <v>6.109</v>
      </c>
      <c r="Y14" s="33">
        <f t="shared" si="7"/>
        <v>65.75727599999999</v>
      </c>
      <c r="Z14" s="37">
        <f t="shared" si="8"/>
        <v>894.78979200000003</v>
      </c>
    </row>
    <row r="15" spans="1:27" x14ac:dyDescent="0.3">
      <c r="B15" s="27">
        <v>4</v>
      </c>
      <c r="C15" s="27" t="s">
        <v>12</v>
      </c>
      <c r="D15" s="27">
        <v>60.572000000000003</v>
      </c>
      <c r="E15" s="33">
        <f t="shared" si="3"/>
        <v>651.99700799999994</v>
      </c>
      <c r="F15" s="51">
        <v>6.8810000000000002</v>
      </c>
      <c r="G15" s="33">
        <f t="shared" si="4"/>
        <v>74.067083999999994</v>
      </c>
      <c r="H15" s="37">
        <f t="shared" si="5"/>
        <v>726.06409199999996</v>
      </c>
      <c r="K15" s="27">
        <v>4</v>
      </c>
      <c r="L15" s="41" t="s">
        <v>18</v>
      </c>
      <c r="M15" s="52">
        <v>77.183999999999997</v>
      </c>
      <c r="N15" s="33">
        <f>M15*10.764</f>
        <v>830.8085759999999</v>
      </c>
      <c r="O15" s="27">
        <v>6.109</v>
      </c>
      <c r="P15" s="33">
        <f>O15*10.764</f>
        <v>65.75727599999999</v>
      </c>
      <c r="Q15" s="37">
        <f>N15+P15</f>
        <v>896.56585199999995</v>
      </c>
      <c r="S15" s="25"/>
      <c r="T15" s="27">
        <v>4</v>
      </c>
      <c r="U15" s="41" t="s">
        <v>18</v>
      </c>
      <c r="V15" s="51">
        <v>75.233000000000004</v>
      </c>
      <c r="W15" s="33">
        <f t="shared" si="6"/>
        <v>809.80801199999996</v>
      </c>
      <c r="X15" s="27">
        <v>6.109</v>
      </c>
      <c r="Y15" s="33">
        <f t="shared" si="7"/>
        <v>65.75727599999999</v>
      </c>
      <c r="Z15" s="37">
        <f t="shared" si="8"/>
        <v>875.56528800000001</v>
      </c>
    </row>
    <row r="16" spans="1:27" x14ac:dyDescent="0.3">
      <c r="B16" s="27">
        <v>5</v>
      </c>
      <c r="C16" s="27" t="s">
        <v>18</v>
      </c>
      <c r="D16" s="27">
        <v>83.715999999999994</v>
      </c>
      <c r="E16" s="33">
        <f t="shared" si="3"/>
        <v>901.11902399999985</v>
      </c>
      <c r="F16" s="51">
        <v>6.109</v>
      </c>
      <c r="G16" s="33">
        <f t="shared" si="4"/>
        <v>65.75727599999999</v>
      </c>
      <c r="H16" s="37">
        <f t="shared" si="5"/>
        <v>966.8762999999999</v>
      </c>
      <c r="K16" s="27">
        <v>5</v>
      </c>
      <c r="L16" s="39" t="s">
        <v>12</v>
      </c>
      <c r="M16" s="27">
        <v>59.32</v>
      </c>
      <c r="N16" s="33">
        <f>M16*10.764</f>
        <v>638.52048000000002</v>
      </c>
      <c r="O16" s="51">
        <v>4.92</v>
      </c>
      <c r="P16" s="33">
        <f>O16*10.764</f>
        <v>52.958879999999994</v>
      </c>
      <c r="Q16" s="37">
        <f>N16+P16</f>
        <v>691.47936000000004</v>
      </c>
      <c r="S16" s="27"/>
      <c r="T16" s="27">
        <v>5</v>
      </c>
      <c r="U16" s="39" t="s">
        <v>12</v>
      </c>
      <c r="V16" s="51">
        <v>59.021000000000001</v>
      </c>
      <c r="W16" s="33">
        <f t="shared" si="6"/>
        <v>635.30204400000002</v>
      </c>
      <c r="X16" s="51">
        <v>6.8810000000000002</v>
      </c>
      <c r="Y16" s="33">
        <f t="shared" si="7"/>
        <v>74.067083999999994</v>
      </c>
      <c r="Z16" s="37">
        <f t="shared" si="8"/>
        <v>709.36912800000005</v>
      </c>
    </row>
    <row r="17" spans="1:26" x14ac:dyDescent="0.3">
      <c r="B17" s="27">
        <v>6</v>
      </c>
      <c r="C17" s="27" t="s">
        <v>18</v>
      </c>
      <c r="D17" s="27">
        <v>75.397999999999996</v>
      </c>
      <c r="E17" s="33">
        <f t="shared" si="3"/>
        <v>811.58407199999988</v>
      </c>
      <c r="F17" s="51">
        <v>6.109</v>
      </c>
      <c r="G17" s="33">
        <f t="shared" si="4"/>
        <v>65.75727599999999</v>
      </c>
      <c r="H17" s="37">
        <f t="shared" si="5"/>
        <v>877.34134799999993</v>
      </c>
      <c r="N17" s="32"/>
      <c r="O17" s="51"/>
      <c r="P17" s="32"/>
      <c r="Q17" s="37"/>
      <c r="T17" s="27">
        <v>6</v>
      </c>
      <c r="U17" s="42" t="s">
        <v>18</v>
      </c>
      <c r="V17" s="54">
        <v>76.908000000000001</v>
      </c>
      <c r="W17" s="33">
        <f t="shared" si="6"/>
        <v>827.83771200000001</v>
      </c>
      <c r="X17" s="17">
        <v>6.8810000000000002</v>
      </c>
      <c r="Y17" s="33">
        <f t="shared" si="7"/>
        <v>74.067083999999994</v>
      </c>
      <c r="Z17" s="37">
        <f t="shared" si="8"/>
        <v>901.90479600000003</v>
      </c>
    </row>
    <row r="18" spans="1:26" x14ac:dyDescent="0.3">
      <c r="B18" s="27">
        <v>7</v>
      </c>
      <c r="C18" s="27" t="s">
        <v>12</v>
      </c>
      <c r="D18" s="27">
        <v>59.021000000000001</v>
      </c>
      <c r="E18" s="33">
        <f t="shared" si="3"/>
        <v>635.30204400000002</v>
      </c>
      <c r="F18" s="51">
        <v>6.8810000000000002</v>
      </c>
      <c r="G18" s="33">
        <f t="shared" si="4"/>
        <v>74.067083999999994</v>
      </c>
      <c r="H18" s="37">
        <f t="shared" si="5"/>
        <v>709.36912800000005</v>
      </c>
      <c r="N18" s="32"/>
      <c r="O18" s="51"/>
      <c r="P18" s="32"/>
      <c r="Q18" s="37"/>
      <c r="W18" s="32"/>
      <c r="Y18" s="45"/>
      <c r="Z18" s="38"/>
    </row>
    <row r="19" spans="1:26" x14ac:dyDescent="0.3">
      <c r="A19" s="28"/>
      <c r="B19" s="27">
        <v>8</v>
      </c>
      <c r="C19" s="27" t="s">
        <v>12</v>
      </c>
      <c r="D19" s="27">
        <v>59.021000000000001</v>
      </c>
      <c r="E19" s="33">
        <f t="shared" si="3"/>
        <v>635.30204400000002</v>
      </c>
      <c r="F19" s="51">
        <v>6.8810000000000002</v>
      </c>
      <c r="G19" s="33">
        <f t="shared" si="4"/>
        <v>74.067083999999994</v>
      </c>
      <c r="H19" s="37">
        <f t="shared" si="5"/>
        <v>709.36912800000005</v>
      </c>
      <c r="J19" s="28"/>
      <c r="N19" s="32"/>
      <c r="O19" s="51"/>
      <c r="P19" s="32"/>
      <c r="Q19" s="37"/>
      <c r="W19" s="32"/>
      <c r="Y19" s="45"/>
      <c r="Z19" s="38"/>
    </row>
    <row r="20" spans="1:26" x14ac:dyDescent="0.3">
      <c r="F20" s="25"/>
      <c r="G20" s="33"/>
      <c r="N20" s="32"/>
      <c r="P20" s="32"/>
      <c r="Q20" s="37"/>
      <c r="W20" s="32"/>
      <c r="Y20" s="45"/>
      <c r="Z20" s="38"/>
    </row>
    <row r="21" spans="1:26" ht="33" x14ac:dyDescent="0.3">
      <c r="A21" s="53" t="s">
        <v>39</v>
      </c>
      <c r="F21" s="25"/>
      <c r="G21" s="33"/>
      <c r="J21" s="53" t="s">
        <v>39</v>
      </c>
      <c r="N21" s="32"/>
      <c r="P21" s="32"/>
      <c r="Q21" s="37"/>
      <c r="S21" s="53" t="s">
        <v>39</v>
      </c>
      <c r="W21" s="32"/>
      <c r="Y21" s="45"/>
      <c r="Z21" s="38"/>
    </row>
    <row r="22" spans="1:26" x14ac:dyDescent="0.3">
      <c r="A22" s="27" t="s">
        <v>38</v>
      </c>
      <c r="B22" s="27">
        <v>1</v>
      </c>
      <c r="C22" s="27" t="s">
        <v>18</v>
      </c>
      <c r="D22" s="27">
        <v>75.233000000000004</v>
      </c>
      <c r="E22" s="33">
        <f t="shared" ref="E22:E29" si="9">D22*10.764</f>
        <v>809.80801199999996</v>
      </c>
      <c r="F22" s="51">
        <v>6.109</v>
      </c>
      <c r="G22" s="33">
        <f t="shared" ref="G22:G29" si="10">F22*10.764</f>
        <v>65.75727599999999</v>
      </c>
      <c r="H22" s="37">
        <f t="shared" ref="H22:H29" si="11">E22+G22</f>
        <v>875.56528800000001</v>
      </c>
      <c r="J22" s="27" t="s">
        <v>36</v>
      </c>
      <c r="K22" s="27">
        <v>1</v>
      </c>
      <c r="L22" s="41" t="s">
        <v>41</v>
      </c>
      <c r="M22" s="52"/>
      <c r="N22" s="32"/>
      <c r="P22" s="32"/>
      <c r="Q22" s="37"/>
      <c r="S22" s="25" t="s">
        <v>36</v>
      </c>
      <c r="T22" s="27">
        <v>1</v>
      </c>
      <c r="U22" s="41" t="s">
        <v>12</v>
      </c>
      <c r="V22" s="51">
        <v>60.572000000000003</v>
      </c>
      <c r="W22" s="32">
        <f t="shared" ref="W22:W27" si="12">V22*10.764</f>
        <v>651.99700799999994</v>
      </c>
      <c r="X22" s="27">
        <v>6.8810000000000002</v>
      </c>
      <c r="Y22" s="45">
        <f t="shared" ref="Y22:Y27" si="13">X22*10.764</f>
        <v>74.067083999999994</v>
      </c>
      <c r="Z22" s="37">
        <f t="shared" ref="Z22:Z27" si="14">W22+Y22</f>
        <v>726.06409199999996</v>
      </c>
    </row>
    <row r="23" spans="1:26" x14ac:dyDescent="0.3">
      <c r="B23" s="27">
        <v>2</v>
      </c>
      <c r="C23" s="27" t="s">
        <v>18</v>
      </c>
      <c r="D23" s="27">
        <v>77.019000000000005</v>
      </c>
      <c r="E23" s="33">
        <f t="shared" si="9"/>
        <v>829.03251599999999</v>
      </c>
      <c r="F23" s="51">
        <v>6.109</v>
      </c>
      <c r="G23" s="33">
        <f t="shared" si="10"/>
        <v>65.75727599999999</v>
      </c>
      <c r="H23" s="37">
        <f t="shared" si="11"/>
        <v>894.78979200000003</v>
      </c>
      <c r="K23" s="27">
        <v>2</v>
      </c>
      <c r="L23" s="41" t="s">
        <v>18</v>
      </c>
      <c r="M23" s="52">
        <v>83.715999999999994</v>
      </c>
      <c r="N23" s="32">
        <f>M23*10.764</f>
        <v>901.11902399999985</v>
      </c>
      <c r="O23" s="27">
        <v>6.109</v>
      </c>
      <c r="P23" s="33">
        <f>O23*10.764</f>
        <v>65.75727599999999</v>
      </c>
      <c r="Q23" s="37">
        <f>N23+P23</f>
        <v>966.8762999999999</v>
      </c>
      <c r="S23" s="25"/>
      <c r="T23" s="27">
        <v>2</v>
      </c>
      <c r="U23" s="41" t="s">
        <v>12</v>
      </c>
      <c r="V23" s="51">
        <v>60.572000000000003</v>
      </c>
      <c r="W23" s="32">
        <f t="shared" si="12"/>
        <v>651.99700799999994</v>
      </c>
      <c r="X23" s="27">
        <v>6.8810000000000002</v>
      </c>
      <c r="Y23" s="45">
        <f t="shared" si="13"/>
        <v>74.067083999999994</v>
      </c>
      <c r="Z23" s="37">
        <f t="shared" si="14"/>
        <v>726.06409199999996</v>
      </c>
    </row>
    <row r="24" spans="1:26" x14ac:dyDescent="0.3">
      <c r="B24" s="27">
        <v>3</v>
      </c>
      <c r="C24" s="27" t="s">
        <v>12</v>
      </c>
      <c r="D24" s="27">
        <v>60.572000000000003</v>
      </c>
      <c r="E24" s="33">
        <f t="shared" si="9"/>
        <v>651.99700799999994</v>
      </c>
      <c r="F24" s="51">
        <v>6.8810000000000002</v>
      </c>
      <c r="G24" s="33">
        <f t="shared" si="10"/>
        <v>74.067083999999994</v>
      </c>
      <c r="H24" s="37">
        <f t="shared" si="11"/>
        <v>726.06409199999996</v>
      </c>
      <c r="K24" s="27">
        <v>3</v>
      </c>
      <c r="L24" s="41" t="s">
        <v>18</v>
      </c>
      <c r="M24" s="52">
        <v>83.715999999999994</v>
      </c>
      <c r="N24" s="32">
        <f>M24*10.764</f>
        <v>901.11902399999985</v>
      </c>
      <c r="O24" s="27">
        <v>6.109</v>
      </c>
      <c r="P24" s="33">
        <f>O24*10.764</f>
        <v>65.75727599999999</v>
      </c>
      <c r="Q24" s="37">
        <f>N24+P24</f>
        <v>966.8762999999999</v>
      </c>
      <c r="S24" s="25"/>
      <c r="T24" s="27">
        <v>3</v>
      </c>
      <c r="U24" s="41" t="s">
        <v>18</v>
      </c>
      <c r="V24" s="51">
        <v>77.019000000000005</v>
      </c>
      <c r="W24" s="32">
        <f t="shared" si="12"/>
        <v>829.03251599999999</v>
      </c>
      <c r="X24" s="27">
        <v>6.109</v>
      </c>
      <c r="Y24" s="45">
        <f t="shared" si="13"/>
        <v>65.75727599999999</v>
      </c>
      <c r="Z24" s="37">
        <f t="shared" si="14"/>
        <v>894.78979200000003</v>
      </c>
    </row>
    <row r="25" spans="1:26" x14ac:dyDescent="0.3">
      <c r="B25" s="27">
        <v>4</v>
      </c>
      <c r="C25" s="27" t="s">
        <v>12</v>
      </c>
      <c r="D25" s="27">
        <v>60.572000000000003</v>
      </c>
      <c r="E25" s="33">
        <f t="shared" si="9"/>
        <v>651.99700799999994</v>
      </c>
      <c r="F25" s="51">
        <v>6.8810000000000002</v>
      </c>
      <c r="G25" s="33">
        <f t="shared" si="10"/>
        <v>74.067083999999994</v>
      </c>
      <c r="H25" s="37">
        <f t="shared" si="11"/>
        <v>726.06409199999996</v>
      </c>
      <c r="K25" s="27">
        <v>4</v>
      </c>
      <c r="L25" s="41" t="s">
        <v>18</v>
      </c>
      <c r="M25" s="52">
        <v>77.183999999999997</v>
      </c>
      <c r="N25" s="32">
        <f>M25*10.764</f>
        <v>830.8085759999999</v>
      </c>
      <c r="O25" s="27">
        <v>6.109</v>
      </c>
      <c r="P25" s="33">
        <f>O25*10.764</f>
        <v>65.75727599999999</v>
      </c>
      <c r="Q25" s="37">
        <f>N25+P25</f>
        <v>896.56585199999995</v>
      </c>
      <c r="S25" s="25"/>
      <c r="T25" s="27">
        <v>4</v>
      </c>
      <c r="U25" s="41" t="s">
        <v>18</v>
      </c>
      <c r="V25" s="51">
        <v>75.233000000000004</v>
      </c>
      <c r="W25" s="32">
        <f t="shared" si="12"/>
        <v>809.80801199999996</v>
      </c>
      <c r="X25" s="27">
        <v>6.109</v>
      </c>
      <c r="Y25" s="45">
        <f t="shared" si="13"/>
        <v>65.75727599999999</v>
      </c>
      <c r="Z25" s="37">
        <f t="shared" si="14"/>
        <v>875.56528800000001</v>
      </c>
    </row>
    <row r="26" spans="1:26" x14ac:dyDescent="0.3">
      <c r="B26" s="27">
        <v>5</v>
      </c>
      <c r="C26" s="27" t="s">
        <v>18</v>
      </c>
      <c r="D26" s="27">
        <v>83.715999999999994</v>
      </c>
      <c r="E26" s="33">
        <f t="shared" si="9"/>
        <v>901.11902399999985</v>
      </c>
      <c r="F26" s="51">
        <v>6.109</v>
      </c>
      <c r="G26" s="33">
        <f t="shared" si="10"/>
        <v>65.75727599999999</v>
      </c>
      <c r="H26" s="37">
        <f t="shared" si="11"/>
        <v>966.8762999999999</v>
      </c>
      <c r="K26" s="27">
        <v>5</v>
      </c>
      <c r="L26" s="39" t="s">
        <v>12</v>
      </c>
      <c r="M26" s="27">
        <v>59.32</v>
      </c>
      <c r="N26" s="32">
        <f>M26*10.764</f>
        <v>638.52048000000002</v>
      </c>
      <c r="O26" s="51">
        <v>4.92</v>
      </c>
      <c r="P26" s="33">
        <f>O26*10.764</f>
        <v>52.958879999999994</v>
      </c>
      <c r="Q26" s="37">
        <f>N26+P26</f>
        <v>691.47936000000004</v>
      </c>
      <c r="S26" s="27"/>
      <c r="T26" s="27">
        <v>5</v>
      </c>
      <c r="U26" s="39" t="s">
        <v>12</v>
      </c>
      <c r="V26" s="51">
        <v>59.021000000000001</v>
      </c>
      <c r="W26" s="32">
        <f t="shared" si="12"/>
        <v>635.30204400000002</v>
      </c>
      <c r="X26" s="51">
        <v>6.8810000000000002</v>
      </c>
      <c r="Y26" s="45">
        <f t="shared" si="13"/>
        <v>74.067083999999994</v>
      </c>
      <c r="Z26" s="37">
        <f t="shared" si="14"/>
        <v>709.36912800000005</v>
      </c>
    </row>
    <row r="27" spans="1:26" x14ac:dyDescent="0.3">
      <c r="B27" s="27">
        <v>6</v>
      </c>
      <c r="C27" s="27" t="s">
        <v>40</v>
      </c>
      <c r="E27" s="33">
        <f t="shared" si="9"/>
        <v>0</v>
      </c>
      <c r="F27" s="51"/>
      <c r="G27" s="33">
        <f t="shared" si="10"/>
        <v>0</v>
      </c>
      <c r="H27" s="37">
        <f t="shared" si="11"/>
        <v>0</v>
      </c>
      <c r="T27" s="27">
        <v>6</v>
      </c>
      <c r="U27" s="42" t="s">
        <v>40</v>
      </c>
      <c r="V27" s="54"/>
      <c r="W27" s="32">
        <f t="shared" si="12"/>
        <v>0</v>
      </c>
      <c r="Y27" s="45">
        <f t="shared" si="13"/>
        <v>0</v>
      </c>
      <c r="Z27" s="37">
        <f t="shared" si="14"/>
        <v>0</v>
      </c>
    </row>
    <row r="28" spans="1:26" x14ac:dyDescent="0.3">
      <c r="B28" s="27">
        <v>7</v>
      </c>
      <c r="C28" s="27" t="s">
        <v>12</v>
      </c>
      <c r="D28" s="27">
        <v>59.021000000000001</v>
      </c>
      <c r="E28" s="33">
        <f t="shared" si="9"/>
        <v>635.30204400000002</v>
      </c>
      <c r="F28" s="51">
        <v>6.8810000000000002</v>
      </c>
      <c r="G28" s="33">
        <f t="shared" si="10"/>
        <v>74.067083999999994</v>
      </c>
      <c r="H28" s="37">
        <f t="shared" si="11"/>
        <v>709.36912800000005</v>
      </c>
    </row>
    <row r="29" spans="1:26" x14ac:dyDescent="0.3">
      <c r="A29" s="28"/>
      <c r="B29" s="27">
        <v>8</v>
      </c>
      <c r="C29" s="27" t="s">
        <v>12</v>
      </c>
      <c r="D29" s="27">
        <v>59.021000000000001</v>
      </c>
      <c r="E29" s="33">
        <f t="shared" si="9"/>
        <v>635.30204400000002</v>
      </c>
      <c r="F29" s="51">
        <v>6.8810000000000002</v>
      </c>
      <c r="G29" s="33">
        <f t="shared" si="10"/>
        <v>74.067083999999994</v>
      </c>
      <c r="H29" s="37">
        <f t="shared" si="11"/>
        <v>709.36912800000005</v>
      </c>
    </row>
    <row r="30" spans="1:26" x14ac:dyDescent="0.3">
      <c r="A30" s="28"/>
    </row>
    <row r="31" spans="1:26" x14ac:dyDescent="0.3">
      <c r="A31" s="28"/>
    </row>
    <row r="32" spans="1:26" x14ac:dyDescent="0.3">
      <c r="F32" s="25"/>
      <c r="G32" s="33"/>
      <c r="J32" s="25"/>
      <c r="L32" s="41"/>
      <c r="M32" s="25"/>
      <c r="N32" s="33"/>
      <c r="Q32" s="37"/>
    </row>
    <row r="33" spans="1:14" x14ac:dyDescent="0.3">
      <c r="F33" s="25"/>
      <c r="G33" s="33"/>
      <c r="J33" s="25"/>
      <c r="L33" s="41"/>
      <c r="M33" s="25"/>
      <c r="N33" s="33"/>
    </row>
    <row r="34" spans="1:14" x14ac:dyDescent="0.3">
      <c r="F34" s="25"/>
      <c r="G34" s="33"/>
      <c r="J34" s="25"/>
      <c r="L34" s="41"/>
      <c r="M34" s="25"/>
      <c r="N34" s="33"/>
    </row>
    <row r="35" spans="1:14" x14ac:dyDescent="0.3">
      <c r="F35" s="25"/>
      <c r="G35" s="33"/>
      <c r="J35" s="25"/>
      <c r="L35" s="41"/>
      <c r="M35" s="25"/>
      <c r="N35" s="33"/>
    </row>
    <row r="36" spans="1:14" x14ac:dyDescent="0.3">
      <c r="F36" s="25"/>
      <c r="G36" s="33"/>
      <c r="J36" s="25"/>
      <c r="L36" s="41"/>
      <c r="M36" s="25"/>
      <c r="N36" s="33"/>
    </row>
    <row r="38" spans="1:14" x14ac:dyDescent="0.3">
      <c r="A38" s="28"/>
    </row>
    <row r="39" spans="1:14" x14ac:dyDescent="0.3">
      <c r="F39" s="25"/>
      <c r="G39" s="33"/>
    </row>
    <row r="40" spans="1:14" x14ac:dyDescent="0.3">
      <c r="F40" s="25"/>
      <c r="G40" s="33"/>
    </row>
    <row r="41" spans="1:14" x14ac:dyDescent="0.3">
      <c r="F41" s="25"/>
      <c r="G41" s="33"/>
    </row>
    <row r="42" spans="1:14" x14ac:dyDescent="0.3">
      <c r="F42" s="25"/>
      <c r="G42" s="33"/>
    </row>
    <row r="43" spans="1:14" x14ac:dyDescent="0.3">
      <c r="F43" s="25"/>
      <c r="G43" s="33"/>
    </row>
    <row r="46" spans="1:14" x14ac:dyDescent="0.3">
      <c r="A46" s="28"/>
    </row>
    <row r="47" spans="1:14" x14ac:dyDescent="0.3">
      <c r="A47" s="28"/>
    </row>
    <row r="48" spans="1:14" x14ac:dyDescent="0.3">
      <c r="F48" s="25"/>
      <c r="G48" s="33"/>
      <c r="J48" s="25"/>
      <c r="L48" s="41"/>
      <c r="M48" s="25"/>
      <c r="N48" s="33"/>
    </row>
    <row r="49" spans="1:14" x14ac:dyDescent="0.3">
      <c r="F49" s="25"/>
      <c r="G49" s="33"/>
      <c r="J49" s="25"/>
      <c r="L49" s="41"/>
      <c r="M49" s="25"/>
      <c r="N49" s="33"/>
    </row>
    <row r="50" spans="1:14" x14ac:dyDescent="0.3">
      <c r="F50" s="25"/>
      <c r="G50" s="33"/>
      <c r="J50" s="25"/>
      <c r="L50" s="41"/>
      <c r="M50" s="25"/>
      <c r="N50" s="33"/>
    </row>
    <row r="51" spans="1:14" x14ac:dyDescent="0.3">
      <c r="F51" s="25"/>
      <c r="G51" s="33"/>
      <c r="J51" s="25"/>
      <c r="L51" s="41"/>
      <c r="M51" s="25"/>
      <c r="N51" s="33"/>
    </row>
    <row r="52" spans="1:14" x14ac:dyDescent="0.3">
      <c r="F52" s="25"/>
      <c r="G52" s="33"/>
      <c r="J52" s="25"/>
      <c r="L52" s="41"/>
      <c r="M52" s="25"/>
      <c r="N52" s="33"/>
    </row>
    <row r="53" spans="1:14" x14ac:dyDescent="0.3">
      <c r="C53" s="50"/>
      <c r="F53" s="25"/>
      <c r="G53" s="33"/>
      <c r="J53" s="25"/>
      <c r="L53" s="41"/>
      <c r="M53" s="25"/>
      <c r="N53" s="33"/>
    </row>
    <row r="55" spans="1:14" x14ac:dyDescent="0.3">
      <c r="A55" s="28"/>
    </row>
    <row r="56" spans="1:14" x14ac:dyDescent="0.3">
      <c r="F56" s="25"/>
      <c r="G56" s="33"/>
    </row>
    <row r="57" spans="1:14" x14ac:dyDescent="0.3">
      <c r="F57" s="25"/>
      <c r="G57" s="33"/>
    </row>
    <row r="58" spans="1:14" x14ac:dyDescent="0.3">
      <c r="F58" s="25"/>
      <c r="G58" s="33"/>
    </row>
    <row r="59" spans="1:14" x14ac:dyDescent="0.3">
      <c r="F59" s="25"/>
      <c r="G59" s="33"/>
    </row>
    <row r="60" spans="1:14" x14ac:dyDescent="0.3">
      <c r="F60" s="25"/>
      <c r="G60" s="33"/>
    </row>
    <row r="61" spans="1:14" x14ac:dyDescent="0.3">
      <c r="C61" s="50"/>
      <c r="F61" s="25"/>
      <c r="G61" s="33"/>
    </row>
    <row r="63" spans="1:14" x14ac:dyDescent="0.3">
      <c r="A63" s="28"/>
    </row>
    <row r="64" spans="1:14" x14ac:dyDescent="0.3">
      <c r="F64" s="25"/>
      <c r="G64" s="33"/>
    </row>
    <row r="65" spans="3:7" x14ac:dyDescent="0.3">
      <c r="F65" s="25"/>
      <c r="G65" s="33"/>
    </row>
    <row r="66" spans="3:7" x14ac:dyDescent="0.3">
      <c r="F66" s="25"/>
      <c r="G66" s="33"/>
    </row>
    <row r="67" spans="3:7" x14ac:dyDescent="0.3">
      <c r="F67" s="25"/>
      <c r="G67" s="33"/>
    </row>
    <row r="68" spans="3:7" x14ac:dyDescent="0.3">
      <c r="F68" s="25"/>
      <c r="G68" s="33"/>
    </row>
    <row r="69" spans="3:7" x14ac:dyDescent="0.3">
      <c r="C69" s="50"/>
      <c r="F69" s="25"/>
      <c r="G69" s="33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1"/>
  <sheetViews>
    <sheetView topLeftCell="A2" workbookViewId="0">
      <selection activeCell="M22" sqref="M22"/>
    </sheetView>
  </sheetViews>
  <sheetFormatPr defaultRowHeight="15" x14ac:dyDescent="0.25"/>
  <cols>
    <col min="4" max="4" width="14.28515625" bestFit="1" customWidth="1"/>
    <col min="5" max="6" width="12.5703125" bestFit="1" customWidth="1"/>
  </cols>
  <sheetData>
    <row r="1" spans="1:14" x14ac:dyDescent="0.25">
      <c r="A1" t="s">
        <v>20</v>
      </c>
    </row>
    <row r="2" spans="1:14" x14ac:dyDescent="0.25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x14ac:dyDescent="0.25">
      <c r="A3" s="1">
        <v>610</v>
      </c>
      <c r="B3" s="1">
        <v>71.914000000000001</v>
      </c>
      <c r="C3" s="1">
        <f>B3*10.764</f>
        <v>774.08229599999993</v>
      </c>
      <c r="D3" s="2">
        <v>9000000</v>
      </c>
      <c r="E3" s="2">
        <f>D3/C3</f>
        <v>11626.670764215489</v>
      </c>
      <c r="F3" s="2">
        <v>540000</v>
      </c>
      <c r="G3" s="1">
        <v>30000</v>
      </c>
      <c r="H3" s="1">
        <f>D3+F3+G3</f>
        <v>9570000</v>
      </c>
      <c r="I3" s="1"/>
      <c r="J3" s="1">
        <f>H3/C3</f>
        <v>12363.02657928247</v>
      </c>
      <c r="K3" s="1"/>
      <c r="L3" s="1"/>
      <c r="M3" s="1"/>
      <c r="N3" s="1"/>
    </row>
    <row r="4" spans="1:14" x14ac:dyDescent="0.25">
      <c r="A4" s="1">
        <v>207</v>
      </c>
      <c r="B4" s="1">
        <v>52.619</v>
      </c>
      <c r="C4" s="1">
        <f>B4*10.764</f>
        <v>566.39091599999995</v>
      </c>
      <c r="D4" s="2">
        <v>8000000</v>
      </c>
      <c r="E4" s="2">
        <f>D4/C4</f>
        <v>14124.520316282758</v>
      </c>
      <c r="F4" s="2">
        <v>480000</v>
      </c>
      <c r="G4" s="1">
        <v>30000</v>
      </c>
      <c r="H4" s="1">
        <f>D4+F4+G4</f>
        <v>8510000</v>
      </c>
      <c r="I4" s="1"/>
      <c r="J4" s="1">
        <f>H4/C4</f>
        <v>15024.958486445783</v>
      </c>
      <c r="K4" s="1"/>
      <c r="L4" s="1"/>
      <c r="M4" s="1"/>
      <c r="N4" s="1"/>
    </row>
    <row r="5" spans="1:14" x14ac:dyDescent="0.25">
      <c r="A5" s="1">
        <v>506</v>
      </c>
      <c r="B5" s="1">
        <v>57.417000000000002</v>
      </c>
      <c r="C5" s="1">
        <f t="shared" ref="C5:C14" si="0">B5*10.764</f>
        <v>618.03658799999994</v>
      </c>
      <c r="D5" s="2">
        <v>9000000</v>
      </c>
      <c r="E5" s="2">
        <f t="shared" ref="E5:E12" si="1">D5/C5</f>
        <v>14562.244654680542</v>
      </c>
      <c r="F5" s="2">
        <v>5400000</v>
      </c>
      <c r="G5" s="1">
        <v>30000</v>
      </c>
      <c r="H5" s="1">
        <f t="shared" ref="H5:H11" si="2">D5+F5+G5</f>
        <v>14430000</v>
      </c>
      <c r="I5" s="1"/>
      <c r="J5" s="1">
        <f t="shared" ref="J5:J9" si="3">H5/C5</f>
        <v>23348.132263004471</v>
      </c>
      <c r="K5" s="1"/>
      <c r="L5" s="1"/>
      <c r="M5" s="1"/>
      <c r="N5" s="1"/>
    </row>
    <row r="6" spans="1:14" x14ac:dyDescent="0.25">
      <c r="A6" s="1">
        <v>310</v>
      </c>
      <c r="B6" s="1">
        <v>71.914000000000001</v>
      </c>
      <c r="C6" s="1">
        <f t="shared" si="0"/>
        <v>774.08229599999993</v>
      </c>
      <c r="D6" s="2">
        <v>9300000</v>
      </c>
      <c r="E6" s="2">
        <f t="shared" si="1"/>
        <v>12014.226456356006</v>
      </c>
      <c r="F6" s="2">
        <v>558000</v>
      </c>
      <c r="G6" s="1">
        <v>30000</v>
      </c>
      <c r="H6" s="1">
        <f t="shared" si="2"/>
        <v>9888000</v>
      </c>
      <c r="I6" s="1"/>
      <c r="J6" s="1">
        <f t="shared" si="3"/>
        <v>12773.835612951418</v>
      </c>
      <c r="K6" s="1"/>
      <c r="L6" s="1"/>
      <c r="M6" s="1"/>
      <c r="N6" s="1"/>
    </row>
    <row r="7" spans="1:14" x14ac:dyDescent="0.25">
      <c r="A7" s="1">
        <v>406</v>
      </c>
      <c r="B7" s="1">
        <v>71.914000000000001</v>
      </c>
      <c r="C7" s="1">
        <f t="shared" si="0"/>
        <v>774.08229599999993</v>
      </c>
      <c r="D7" s="2">
        <v>10000000</v>
      </c>
      <c r="E7" s="2">
        <f t="shared" si="1"/>
        <v>12918.523071350544</v>
      </c>
      <c r="F7" s="2">
        <v>6000000</v>
      </c>
      <c r="G7" s="1">
        <v>30000</v>
      </c>
      <c r="H7" s="1">
        <f t="shared" si="2"/>
        <v>16030000</v>
      </c>
      <c r="I7" s="1"/>
      <c r="J7" s="1">
        <f t="shared" si="3"/>
        <v>20708.392483374922</v>
      </c>
      <c r="K7" s="1"/>
      <c r="L7" s="1"/>
      <c r="M7" s="1"/>
      <c r="N7" s="1"/>
    </row>
    <row r="8" spans="1:14" x14ac:dyDescent="0.25">
      <c r="A8" s="1">
        <v>401</v>
      </c>
      <c r="B8" s="1">
        <v>71.914000000000001</v>
      </c>
      <c r="C8" s="1">
        <f t="shared" si="0"/>
        <v>774.08229599999993</v>
      </c>
      <c r="D8" s="2">
        <v>11000000</v>
      </c>
      <c r="E8" s="2">
        <f t="shared" si="1"/>
        <v>14210.375378485598</v>
      </c>
      <c r="F8" s="2">
        <v>660000</v>
      </c>
      <c r="G8" s="1">
        <v>30000</v>
      </c>
      <c r="H8" s="1">
        <f t="shared" si="2"/>
        <v>11690000</v>
      </c>
      <c r="I8" s="1"/>
      <c r="J8" s="1">
        <f t="shared" si="3"/>
        <v>15101.753470408787</v>
      </c>
      <c r="K8" s="1"/>
      <c r="L8" s="1"/>
      <c r="M8" s="1"/>
      <c r="N8" s="1"/>
    </row>
    <row r="9" spans="1:14" x14ac:dyDescent="0.25">
      <c r="A9" s="1"/>
      <c r="B9" s="1"/>
      <c r="C9" s="1">
        <f t="shared" si="0"/>
        <v>0</v>
      </c>
      <c r="D9" s="2"/>
      <c r="E9" s="2" t="e">
        <f t="shared" si="1"/>
        <v>#DIV/0!</v>
      </c>
      <c r="F9" s="1"/>
      <c r="G9" s="1">
        <v>30000</v>
      </c>
      <c r="H9" s="1">
        <f t="shared" si="2"/>
        <v>30000</v>
      </c>
      <c r="I9" s="1"/>
      <c r="J9" s="1" t="e">
        <f t="shared" si="3"/>
        <v>#DIV/0!</v>
      </c>
      <c r="K9" s="1"/>
      <c r="L9" s="1"/>
      <c r="M9" s="1"/>
      <c r="N9" s="1"/>
    </row>
    <row r="10" spans="1:14" x14ac:dyDescent="0.25">
      <c r="A10" s="1"/>
      <c r="B10" s="1"/>
      <c r="C10" s="1">
        <f t="shared" si="0"/>
        <v>0</v>
      </c>
      <c r="D10" s="2"/>
      <c r="E10" s="2" t="e">
        <f t="shared" si="1"/>
        <v>#DIV/0!</v>
      </c>
      <c r="F10" s="1"/>
      <c r="G10" s="1">
        <v>30000</v>
      </c>
      <c r="H10" s="1">
        <f t="shared" si="2"/>
        <v>30000</v>
      </c>
      <c r="I10" s="1"/>
      <c r="J10" s="1"/>
      <c r="K10" s="1"/>
      <c r="L10" s="1"/>
      <c r="M10" s="1"/>
      <c r="N10" s="1"/>
    </row>
    <row r="11" spans="1:14" x14ac:dyDescent="0.25">
      <c r="A11" s="1"/>
      <c r="B11" s="1"/>
      <c r="C11" s="1">
        <f t="shared" si="0"/>
        <v>0</v>
      </c>
      <c r="D11" s="2"/>
      <c r="E11" s="2" t="e">
        <f t="shared" si="1"/>
        <v>#DIV/0!</v>
      </c>
      <c r="F11" s="1"/>
      <c r="G11" s="1">
        <v>30000</v>
      </c>
      <c r="H11" s="1">
        <f t="shared" si="2"/>
        <v>30000</v>
      </c>
      <c r="I11" s="1"/>
      <c r="J11" s="1"/>
      <c r="K11" s="1"/>
      <c r="L11" s="1"/>
      <c r="M11" s="1"/>
      <c r="N11" s="1"/>
    </row>
    <row r="12" spans="1:14" x14ac:dyDescent="0.25">
      <c r="A12" s="1"/>
      <c r="B12" s="1"/>
      <c r="C12" s="1">
        <f t="shared" si="0"/>
        <v>0</v>
      </c>
      <c r="D12" s="2"/>
      <c r="E12" s="2" t="e">
        <f t="shared" si="1"/>
        <v>#DIV/0!</v>
      </c>
      <c r="F12" s="1"/>
      <c r="G12" s="1">
        <v>30000</v>
      </c>
      <c r="H12" s="1"/>
      <c r="I12" s="1"/>
      <c r="J12" s="1"/>
      <c r="K12" s="1"/>
      <c r="L12" s="1"/>
      <c r="M12" s="1"/>
      <c r="N12" s="1"/>
    </row>
    <row r="13" spans="1:14" x14ac:dyDescent="0.25">
      <c r="A13" s="1"/>
      <c r="B13" s="1"/>
      <c r="C13" s="1">
        <f t="shared" si="0"/>
        <v>0</v>
      </c>
      <c r="D13" s="2"/>
      <c r="E13" s="1"/>
      <c r="F13" s="1"/>
      <c r="G13" s="1">
        <v>30000</v>
      </c>
      <c r="H13" s="1"/>
      <c r="I13" s="1"/>
      <c r="J13" s="1"/>
      <c r="K13" s="1"/>
      <c r="L13" s="1"/>
      <c r="M13" s="1"/>
      <c r="N13" s="1"/>
    </row>
    <row r="14" spans="1:14" x14ac:dyDescent="0.25">
      <c r="A14" s="1"/>
      <c r="B14" s="1"/>
      <c r="C14" s="1">
        <f t="shared" si="0"/>
        <v>0</v>
      </c>
      <c r="D14" s="2"/>
      <c r="E14" s="1"/>
      <c r="F14" s="1"/>
      <c r="G14" s="1">
        <v>30000</v>
      </c>
      <c r="H14" s="1"/>
      <c r="I14" s="1"/>
      <c r="J14" s="1"/>
      <c r="K14" s="1"/>
      <c r="L14" s="1"/>
      <c r="M14" s="1"/>
      <c r="N14" s="1"/>
    </row>
    <row r="15" spans="1:14" x14ac:dyDescent="0.25">
      <c r="A15" s="1"/>
      <c r="B15" s="1"/>
      <c r="C15" s="1"/>
      <c r="D15" s="2"/>
      <c r="E15" s="1"/>
      <c r="F15" s="1"/>
      <c r="G15" s="1">
        <v>30000</v>
      </c>
      <c r="H15" s="1"/>
      <c r="I15" s="1"/>
      <c r="J15" s="1"/>
      <c r="K15" s="1"/>
      <c r="L15" s="1"/>
      <c r="M15" s="1"/>
      <c r="N15" s="1"/>
    </row>
    <row r="16" spans="1:14" x14ac:dyDescent="0.25">
      <c r="A16" s="1"/>
      <c r="B16" s="1"/>
      <c r="C16" s="1"/>
      <c r="D16" s="2"/>
      <c r="E16" s="1"/>
      <c r="F16" s="1"/>
      <c r="G16" s="1">
        <v>30000</v>
      </c>
      <c r="H16" s="1"/>
      <c r="I16" s="1"/>
      <c r="J16" s="1"/>
      <c r="K16" s="1"/>
      <c r="L16" s="1"/>
      <c r="M16" s="1"/>
      <c r="N16" s="1"/>
    </row>
    <row r="17" spans="1:14" x14ac:dyDescent="0.25">
      <c r="A17" s="1"/>
      <c r="B17" s="1"/>
      <c r="C17" s="1"/>
      <c r="D17" s="2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14" x14ac:dyDescent="0.25">
      <c r="A18" s="1"/>
      <c r="B18" s="1"/>
      <c r="C18" s="1"/>
      <c r="D18" s="2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1:14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G40"/>
  <sheetViews>
    <sheetView workbookViewId="0">
      <selection activeCell="B7" sqref="B7"/>
    </sheetView>
  </sheetViews>
  <sheetFormatPr defaultRowHeight="15" x14ac:dyDescent="0.25"/>
  <cols>
    <col min="3" max="3" width="12.5703125" bestFit="1" customWidth="1"/>
  </cols>
  <sheetData>
    <row r="1" spans="2:7" x14ac:dyDescent="0.25">
      <c r="B1" t="s">
        <v>6</v>
      </c>
      <c r="C1" t="s">
        <v>21</v>
      </c>
    </row>
    <row r="2" spans="2:7" x14ac:dyDescent="0.25">
      <c r="B2">
        <v>635</v>
      </c>
      <c r="C2">
        <v>1255</v>
      </c>
      <c r="E2">
        <v>15000000</v>
      </c>
      <c r="F2">
        <f>E2/B2</f>
        <v>23622.047244094487</v>
      </c>
      <c r="G2">
        <f>E2/C2</f>
        <v>11952.191235059761</v>
      </c>
    </row>
    <row r="3" spans="2:7" x14ac:dyDescent="0.25">
      <c r="B3">
        <v>726</v>
      </c>
      <c r="E3">
        <v>10500000</v>
      </c>
      <c r="F3">
        <f t="shared" ref="F3:F11" si="0">E3/B3</f>
        <v>14462.809917355371</v>
      </c>
    </row>
    <row r="4" spans="2:7" x14ac:dyDescent="0.25">
      <c r="B4">
        <v>1000</v>
      </c>
      <c r="E4">
        <v>11500000</v>
      </c>
      <c r="F4">
        <f t="shared" si="0"/>
        <v>11500</v>
      </c>
    </row>
    <row r="5" spans="2:7" x14ac:dyDescent="0.25">
      <c r="B5">
        <v>759</v>
      </c>
      <c r="E5">
        <v>9500000</v>
      </c>
      <c r="F5">
        <f t="shared" si="0"/>
        <v>12516.469038208168</v>
      </c>
    </row>
    <row r="6" spans="2:7" x14ac:dyDescent="0.25">
      <c r="B6">
        <v>939</v>
      </c>
      <c r="E6">
        <v>13500000</v>
      </c>
      <c r="F6">
        <f t="shared" si="0"/>
        <v>14376.996805111821</v>
      </c>
    </row>
    <row r="7" spans="2:7" x14ac:dyDescent="0.25">
      <c r="F7" t="e">
        <f t="shared" si="0"/>
        <v>#DIV/0!</v>
      </c>
    </row>
    <row r="8" spans="2:7" x14ac:dyDescent="0.25">
      <c r="F8" t="e">
        <f t="shared" si="0"/>
        <v>#DIV/0!</v>
      </c>
    </row>
    <row r="9" spans="2:7" x14ac:dyDescent="0.25">
      <c r="F9" t="e">
        <f t="shared" si="0"/>
        <v>#DIV/0!</v>
      </c>
    </row>
    <row r="10" spans="2:7" x14ac:dyDescent="0.25">
      <c r="F10" t="e">
        <f t="shared" si="0"/>
        <v>#DIV/0!</v>
      </c>
    </row>
    <row r="11" spans="2:7" x14ac:dyDescent="0.25">
      <c r="F11" t="e">
        <f t="shared" si="0"/>
        <v>#DIV/0!</v>
      </c>
    </row>
    <row r="36" spans="3:3" x14ac:dyDescent="0.25">
      <c r="C36" s="4"/>
    </row>
    <row r="37" spans="3:3" x14ac:dyDescent="0.25">
      <c r="C37" s="4"/>
    </row>
    <row r="38" spans="3:3" x14ac:dyDescent="0.25">
      <c r="C38" s="5"/>
    </row>
    <row r="39" spans="3:3" x14ac:dyDescent="0.25">
      <c r="C39" s="5"/>
    </row>
    <row r="40" spans="3:3" x14ac:dyDescent="0.25">
      <c r="C40" s="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16" workbookViewId="0">
      <selection activeCell="C11" sqref="C1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A- Wing</vt:lpstr>
      <vt:lpstr>B- Wing</vt:lpstr>
      <vt:lpstr>C- Wing</vt:lpstr>
      <vt:lpstr>Total</vt:lpstr>
      <vt:lpstr>RERA</vt:lpstr>
      <vt:lpstr>Typical Floor</vt:lpstr>
      <vt:lpstr>IGR</vt:lpstr>
      <vt:lpstr>Rates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2024-07-08T09:47:54Z</dcterms:modified>
</cp:coreProperties>
</file>