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SHORAB S SARAF - CBI\"/>
    </mc:Choice>
  </mc:AlternateContent>
  <xr:revisionPtr revIDLastSave="0" documentId="13_ncr:1_{DEF8E588-93F8-43A5-8AB4-93E47EB55D6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1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<sst xmlns="http://schemas.openxmlformats.org/spreadsheetml/2006/main" count="49" uniqueCount="43">
  <si>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</si>
  <si>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</si>
  <si>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</si>
  <si>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</si>
  <si>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</si>
  <si>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</si>
  <si>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</si>
  <si>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</si>
  <si>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</si>
  <si>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</si>
  <si>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</si>
  <si>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</si>
  <si>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</si>
  <si>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</si>
  <si>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</si>
  <si>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</si>
  <si>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</si>
  <si>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</si>
  <si>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</si>
  <si>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</si>
  <si>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</si>
  <si>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</si>
  <si>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</si>
  <si>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</si>
  <si>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</si>
  <si>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</si>
  <si>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</si>
  <si>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</si>
  <si>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</si>
  <si>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</si>
  <si>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</si>
  <si>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</si>
  <si>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</si>
  <si>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</si>
  <si>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</si>
  <si>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</si>
  <si>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</si>
  <si>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</si>
  <si>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</si>
  <si>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</si>
  <si>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Central Bank Of India ( Malad West Branch ) - MR SHORAB S SARAF / MR SUBHASHCHANDRA SARAF / MRS KIRAN S SARAF</t>
  </si>
  <si>
    <t>Agree CA</t>
  </si>
  <si>
    <t xml:space="preserve">As per Previous report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</si>
</sst>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563160</xdr:colOff>
      <xdr:row>49</xdr:row>
      <xdr:rowOff>115555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A98C1C-28C7-4636-AB8B-B600C2990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487960" cy="8992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401042</xdr:colOff>
      <xdr:row>53</xdr:row>
      <xdr:rowOff>115566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FF81F7-B6A5-42B4-AD56-9BA729E32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106642" cy="90690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229568</xdr:colOff>
      <xdr:row>47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85AE5B-53C4-4C95-8952-25859BC2A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935168" cy="89261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305778</xdr:colOff>
      <xdr:row>49</xdr:row>
      <xdr:rowOff>29809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84A13B-A68C-4BFC-AFF0-5D37B038F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011378" cy="88404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96454</xdr:colOff>
      <xdr:row>52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A7DC4A-D335-4DA1-BC70-5D13A0721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30854" cy="8611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21</xdr:col>
      <xdr:colOff>163139</xdr:colOff>
      <xdr:row>42</xdr:row>
      <xdr:rowOff>105800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8E2E7E-8AA6-4DAD-90E7-11F38A738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762000"/>
          <a:ext cx="8697539" cy="7344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35</xdr:row>
      <xdr:rowOff>134273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178753-FCF8-4BAC-B45C-9450CD8C7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66112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5" zoomScaleNormal="100" workbookViewId="0">
      <selection activeCell="W44" sqref="W4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846</v>
      </c>
      <c r="C3" s="44">
        <f>B3*1.2</f>
        <v>1015.1999999999999</v>
      </c>
      <c r="D3" s="44">
        <f t="shared" ref="D3:D14" si="2">C3*1.2</f>
        <v>1218.2399999999998</v>
      </c>
      <c r="E3" s="45">
        <f t="shared" ref="E3:E14" si="3">R3</f>
        <v>26000000</v>
      </c>
      <c r="F3" s="44">
        <f t="shared" ref="F3:F14" si="4">ROUND((E3/B3),0)</f>
        <v>30733</v>
      </c>
      <c r="G3" s="44">
        <f t="shared" ref="G3:G14" si="5">ROUND((E3/C3),0)</f>
        <v>25611</v>
      </c>
      <c r="H3" s="44">
        <f t="shared" ref="H3:H14" si="6">ROUND((E3/D3),0)</f>
        <v>21342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846</v>
      </c>
      <c r="R3" s="47">
        <v>26000000</v>
      </c>
    </row>
    <row r="4" spans="1:20" x14ac:dyDescent="0.25">
      <c r="A4" s="4">
        <f t="shared" ref="A4:A9" si="9">N4</f>
        <v>0</v>
      </c>
      <c r="B4" s="4">
        <f t="shared" ref="B4:B9" si="10">Q4</f>
        <v>846</v>
      </c>
      <c r="C4" s="4">
        <f t="shared" ref="C4:C9" si="11">B4*1.2</f>
        <v>1015.1999999999999</v>
      </c>
      <c r="D4" s="4">
        <f t="shared" ref="D4:D9" si="12">C4*1.2</f>
        <v>1218.2399999999998</v>
      </c>
      <c r="E4" s="5">
        <f t="shared" ref="E4:E9" si="13">R4</f>
        <v>23200000</v>
      </c>
      <c r="F4" s="9">
        <f t="shared" ref="F4:F9" si="14">ROUND((E4/B4),0)</f>
        <v>27423</v>
      </c>
      <c r="G4" s="9">
        <f t="shared" ref="G4:G9" si="15">ROUND((E4/C4),0)</f>
        <v>22853</v>
      </c>
      <c r="H4" s="9">
        <f t="shared" ref="H4:H9" si="16">ROUND((E4/D4),0)</f>
        <v>19044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846</v>
      </c>
      <c r="R4" s="2">
        <v>23200000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6" customFormat="1" x14ac:dyDescent="0.25">
      <c r="A16" s="44">
        <f t="shared" ref="A16:A28" si="32">N16</f>
        <v>0</v>
      </c>
      <c r="B16" s="44">
        <f t="shared" ref="B16:B28" si="33">Q16</f>
        <v>900</v>
      </c>
      <c r="C16" s="44">
        <f>B16*1.2</f>
        <v>1080</v>
      </c>
      <c r="D16" s="44">
        <f t="shared" ref="D16:D28" si="34">C16*1.2</f>
        <v>1296</v>
      </c>
      <c r="E16" s="45">
        <f t="shared" ref="E16:E28" si="35">R16</f>
        <v>30500000</v>
      </c>
      <c r="F16" s="44">
        <f t="shared" ref="F16:F28" si="36">ROUND((E16/B16),0)</f>
        <v>33889</v>
      </c>
      <c r="G16" s="44">
        <f t="shared" ref="G16:G28" si="37">ROUND((E16/C16),0)</f>
        <v>28241</v>
      </c>
      <c r="H16" s="44">
        <f t="shared" ref="H16:H28" si="38">ROUND((E16/D16),0)</f>
        <v>23534</v>
      </c>
      <c r="I16" s="44" t="e">
        <f>#REF!</f>
        <v>#REF!</v>
      </c>
      <c r="J16" s="44">
        <f t="shared" ref="J16:J28" si="39">S16</f>
        <v>0</v>
      </c>
      <c r="O16" s="46">
        <v>0</v>
      </c>
      <c r="P16" s="46">
        <f t="shared" ref="P16:Q28" si="40">O16/1.2</f>
        <v>0</v>
      </c>
      <c r="Q16" s="46">
        <v>900</v>
      </c>
      <c r="R16" s="47">
        <v>30500000</v>
      </c>
    </row>
    <row r="17" spans="1:24" x14ac:dyDescent="0.25">
      <c r="A17" s="4">
        <f t="shared" si="32"/>
        <v>0</v>
      </c>
      <c r="B17" s="4">
        <f t="shared" si="33"/>
        <v>1105</v>
      </c>
      <c r="C17" s="4">
        <f t="shared" ref="C17:C28" si="41">B17*1.2</f>
        <v>1326</v>
      </c>
      <c r="D17" s="4">
        <f t="shared" si="34"/>
        <v>1591.2</v>
      </c>
      <c r="E17" s="5">
        <f t="shared" si="35"/>
        <v>27500000</v>
      </c>
      <c r="F17" s="9">
        <f t="shared" si="36"/>
        <v>24887</v>
      </c>
      <c r="G17" s="9">
        <f t="shared" si="37"/>
        <v>20739</v>
      </c>
      <c r="H17" s="9">
        <f t="shared" si="38"/>
        <v>17283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1105</v>
      </c>
      <c r="R17" s="2">
        <v>27500000</v>
      </c>
    </row>
    <row r="18" spans="1:24" x14ac:dyDescent="0.25">
      <c r="A18" s="4">
        <f t="shared" si="32"/>
        <v>0</v>
      </c>
      <c r="B18" s="4">
        <f t="shared" si="33"/>
        <v>910</v>
      </c>
      <c r="C18" s="4">
        <f t="shared" si="41"/>
        <v>1092</v>
      </c>
      <c r="D18" s="4">
        <f t="shared" si="34"/>
        <v>1310.3999999999999</v>
      </c>
      <c r="E18" s="5">
        <f t="shared" si="35"/>
        <v>33000000</v>
      </c>
      <c r="F18" s="9">
        <f t="shared" si="36"/>
        <v>36264</v>
      </c>
      <c r="G18" s="9">
        <f t="shared" si="37"/>
        <v>30220</v>
      </c>
      <c r="H18" s="9">
        <f t="shared" si="38"/>
        <v>25183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910</v>
      </c>
      <c r="R18" s="2">
        <v>33000000</v>
      </c>
    </row>
    <row r="19" spans="1:24" s="46" customFormat="1" x14ac:dyDescent="0.25">
      <c r="A19" s="44">
        <f t="shared" si="32"/>
        <v>0</v>
      </c>
      <c r="B19" s="44">
        <f t="shared" si="33"/>
        <v>868</v>
      </c>
      <c r="C19" s="44">
        <f t="shared" si="41"/>
        <v>1041.5999999999999</v>
      </c>
      <c r="D19" s="44">
        <f t="shared" si="34"/>
        <v>1249.9199999999998</v>
      </c>
      <c r="E19" s="45">
        <f t="shared" si="35"/>
        <v>29900000</v>
      </c>
      <c r="F19" s="44">
        <f t="shared" si="36"/>
        <v>34447</v>
      </c>
      <c r="G19" s="44">
        <f t="shared" si="37"/>
        <v>28706</v>
      </c>
      <c r="H19" s="44">
        <f t="shared" si="38"/>
        <v>23922</v>
      </c>
      <c r="I19" s="44" t="e">
        <f>#REF!</f>
        <v>#REF!</v>
      </c>
      <c r="J19" s="44">
        <f t="shared" si="39"/>
        <v>0</v>
      </c>
      <c r="O19" s="46">
        <v>0</v>
      </c>
      <c r="P19" s="46">
        <f t="shared" si="40"/>
        <v>0</v>
      </c>
      <c r="Q19" s="46">
        <v>868</v>
      </c>
      <c r="R19" s="47">
        <v>29900000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31500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20">
        <v>2500</v>
      </c>
      <c r="X30" s="22"/>
    </row>
    <row r="31" spans="1:24" ht="15.75" x14ac:dyDescent="0.25">
      <c r="E31" t="s">
        <v>41</v>
      </c>
      <c r="F31" s="7">
        <v>69.77</v>
      </c>
      <c r="G31">
        <f>F31*10.764</f>
        <v>751.00427999999988</v>
      </c>
      <c r="S31" s="10"/>
      <c r="T31" s="10"/>
      <c r="U31" s="17" t="s">
        <v>15</v>
      </c>
      <c r="V31" s="18"/>
      <c r="W31" s="19">
        <f>W29-W30</f>
        <v>29000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14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46</v>
      </c>
      <c r="X34" s="24">
        <v>2010</v>
      </c>
      <c r="Y34" t="s">
        <v>42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21</v>
      </c>
      <c r="X36" s="24"/>
    </row>
    <row r="37" spans="15:25" ht="15.75" x14ac:dyDescent="0.25">
      <c r="U37" s="17"/>
      <c r="V37" s="26"/>
      <c r="W37" s="27">
        <f>W36%</f>
        <v>0.21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525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1975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29000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30975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751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23262225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</f>
        <v>20936002.5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18609780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1877500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48462.96875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15" sqref="S15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Q21" sqref="Q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Q14" sqref="Q14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Q10" sqref="Q1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R20" sqref="R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Y15" sqref="Y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T15" sqref="T15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2024-07-09T11:45:13Z</dcterms:modified>
</cp:coreProperties>
</file>