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AISHNAVI KESHAV MATHKAR - Union\"/>
    </mc:Choice>
  </mc:AlternateContent>
  <xr:revisionPtr revIDLastSave="0" documentId="13_ncr:1_{1F80C20F-D25A-4748-AE17-FD4617B5C6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4" i="4" l="1"/>
  <c r="T15" i="19" l="1"/>
  <c r="Y6" i="18"/>
  <c r="S19" i="17"/>
  <c r="T7" i="16"/>
  <c r="T15" i="15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<sst xmlns="http://schemas.openxmlformats.org/spreadsheetml/2006/main" count="49" uniqueCount="42">
  <si>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</si>
  <si>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</si>
  <si>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</si>
  <si>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</si>
  <si>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</si>
  <si>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</si>
  <si>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</si>
  <si>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</si>
  <si>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</si>
  <si>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</si>
  <si>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</si>
  <si>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</si>
  <si>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</si>
  <si>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</si>
  <si>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</si>
  <si>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</si>
  <si>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</si>
  <si>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</si>
  <si>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</si>
  <si>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</si>
  <si>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</si>
  <si>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</si>
  <si>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</si>
  <si>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</si>
  <si>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</si>
  <si>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</si>
  <si>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</si>
  <si>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</si>
  <si>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</si>
  <si>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</si>
  <si>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</si>
  <si>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</si>
  <si>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</si>
  <si>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</si>
  <si>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</si>
  <si>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</si>
  <si>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</si>
  <si>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</si>
  <si>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</si>
  <si>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Vartak Nagar Branch )  - MS. VAISHNAVI KESHAV MATHKAR &amp; MR. ABHISHEK PRAMOD PATKE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</si>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</sst>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48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3A2D-1C6C-468F-BDC6-867AFFD6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20244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BCCA4-11A0-47F0-9F2B-795F1FA97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54644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38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ABB2C-9091-4118-9501-5AF8A6DBD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7144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39</xdr:row>
      <xdr:rowOff>162911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A46AD-6F40-4D74-A92C-871C0C15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068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46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8D703-0646-4B8B-B50F-49EEB0D6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449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5126D-2F65-4192-806C-E091B1C7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144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A5C6C-326B-44F9-8662-5B6DDB27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4" sqref="X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288</v>
      </c>
      <c r="C3" s="4">
        <f>B3*1.2</f>
        <v>345.59999999999997</v>
      </c>
      <c r="D3" s="4">
        <f t="shared" ref="D3:D14" si="2">C3*1.2</f>
        <v>414.71999999999997</v>
      </c>
      <c r="E3" s="5">
        <f t="shared" ref="E3:E14" si="3">R3</f>
        <v>6350000</v>
      </c>
      <c r="F3" s="9">
        <f t="shared" ref="F3:F14" si="4">ROUND((E3/B3),0)</f>
        <v>22049</v>
      </c>
      <c r="G3" s="9">
        <f t="shared" ref="G3:G14" si="5">ROUND((E3/C3),0)</f>
        <v>18374</v>
      </c>
      <c r="H3" s="9">
        <f t="shared" ref="H3:H14" si="6">ROUND((E3/D3),0)</f>
        <v>15312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288</v>
      </c>
      <c r="R3" s="2">
        <v>6350000</v>
      </c>
    </row>
    <row r="4" spans="1:20" x14ac:dyDescent="0.25">
      <c r="A4" s="4">
        <f t="shared" ref="A4:A9" si="9">N4</f>
        <v>0</v>
      </c>
      <c r="B4" s="4">
        <f t="shared" ref="B4:B9" si="10">Q4</f>
        <v>282</v>
      </c>
      <c r="C4" s="4">
        <f t="shared" ref="C4:C9" si="11">B4*1.2</f>
        <v>338.4</v>
      </c>
      <c r="D4" s="4">
        <f t="shared" ref="D4:D9" si="12">C4*1.2</f>
        <v>406.08</v>
      </c>
      <c r="E4" s="5">
        <f t="shared" ref="E4:E9" si="13">R4</f>
        <v>6000000</v>
      </c>
      <c r="F4" s="9">
        <f t="shared" ref="F4:F9" si="14">ROUND((E4/B4),0)</f>
        <v>21277</v>
      </c>
      <c r="G4" s="9">
        <f t="shared" ref="G4:G9" si="15">ROUND((E4/C4),0)</f>
        <v>17730</v>
      </c>
      <c r="H4" s="9">
        <f t="shared" ref="H4:H9" si="16">ROUND((E4/D4),0)</f>
        <v>14775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282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690</v>
      </c>
      <c r="C5" s="4">
        <f t="shared" si="11"/>
        <v>828</v>
      </c>
      <c r="D5" s="4">
        <f t="shared" si="12"/>
        <v>993.59999999999991</v>
      </c>
      <c r="E5" s="5">
        <f t="shared" si="13"/>
        <v>11400000</v>
      </c>
      <c r="F5" s="9">
        <f t="shared" si="14"/>
        <v>16522</v>
      </c>
      <c r="G5" s="9">
        <f t="shared" si="15"/>
        <v>13768</v>
      </c>
      <c r="H5" s="9">
        <f t="shared" si="16"/>
        <v>11473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690</v>
      </c>
      <c r="R5" s="2">
        <v>11400000</v>
      </c>
    </row>
    <row r="6" spans="1:20" x14ac:dyDescent="0.25">
      <c r="A6" s="4">
        <f t="shared" si="9"/>
        <v>0</v>
      </c>
      <c r="B6" s="4">
        <f t="shared" si="10"/>
        <v>282</v>
      </c>
      <c r="C6" s="4">
        <f t="shared" si="11"/>
        <v>338.4</v>
      </c>
      <c r="D6" s="4">
        <f t="shared" si="12"/>
        <v>406.08</v>
      </c>
      <c r="E6" s="5">
        <f t="shared" si="13"/>
        <v>6435000</v>
      </c>
      <c r="F6" s="9">
        <f t="shared" si="14"/>
        <v>22819</v>
      </c>
      <c r="G6" s="9">
        <f t="shared" si="15"/>
        <v>19016</v>
      </c>
      <c r="H6" s="9">
        <f t="shared" si="16"/>
        <v>15847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282</v>
      </c>
      <c r="R6" s="2">
        <v>6435000</v>
      </c>
    </row>
    <row r="7" spans="1:20" x14ac:dyDescent="0.25">
      <c r="A7" s="4">
        <f t="shared" si="9"/>
        <v>0</v>
      </c>
      <c r="B7" s="4">
        <f t="shared" si="10"/>
        <v>604</v>
      </c>
      <c r="C7" s="4">
        <f t="shared" si="11"/>
        <v>724.8</v>
      </c>
      <c r="D7" s="4">
        <f t="shared" si="12"/>
        <v>869.75999999999988</v>
      </c>
      <c r="E7" s="5">
        <f t="shared" si="13"/>
        <v>11300000</v>
      </c>
      <c r="F7" s="9">
        <f t="shared" si="14"/>
        <v>18709</v>
      </c>
      <c r="G7" s="9">
        <f t="shared" si="15"/>
        <v>15591</v>
      </c>
      <c r="H7" s="9">
        <f t="shared" si="16"/>
        <v>12992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604</v>
      </c>
      <c r="R7" s="2">
        <v>11300000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404</v>
      </c>
      <c r="C16" s="4">
        <f>B16*1.2</f>
        <v>484.79999999999995</v>
      </c>
      <c r="D16" s="4">
        <f t="shared" ref="D16:D28" si="34">C16*1.2</f>
        <v>581.75999999999988</v>
      </c>
      <c r="E16" s="5">
        <f t="shared" ref="E16:E28" si="35">R16</f>
        <v>9000000</v>
      </c>
      <c r="F16" s="9">
        <f t="shared" ref="F16:F28" si="36">ROUND((E16/B16),0)</f>
        <v>22277</v>
      </c>
      <c r="G16" s="9">
        <f t="shared" ref="G16:G28" si="37">ROUND((E16/C16),0)</f>
        <v>18564</v>
      </c>
      <c r="H16" s="9">
        <f t="shared" ref="H16:H28" si="38">ROUND((E16/D16),0)</f>
        <v>15470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404</v>
      </c>
      <c r="R16" s="2">
        <v>9000000</v>
      </c>
    </row>
    <row r="17" spans="1:24" x14ac:dyDescent="0.25">
      <c r="A17" s="4">
        <f t="shared" si="32"/>
        <v>0</v>
      </c>
      <c r="B17" s="4">
        <f t="shared" si="33"/>
        <v>450</v>
      </c>
      <c r="C17" s="4">
        <f t="shared" ref="C17:C28" si="41">B17*1.2</f>
        <v>540</v>
      </c>
      <c r="D17" s="4">
        <f t="shared" si="34"/>
        <v>648</v>
      </c>
      <c r="E17" s="5">
        <f t="shared" si="35"/>
        <v>10000000</v>
      </c>
      <c r="F17" s="9">
        <f t="shared" si="36"/>
        <v>22222</v>
      </c>
      <c r="G17" s="9">
        <f t="shared" si="37"/>
        <v>18519</v>
      </c>
      <c r="H17" s="9">
        <f t="shared" si="38"/>
        <v>15432</v>
      </c>
      <c r="I17" s="4" t="e">
        <f>#REF!</f>
        <v>#REF!</v>
      </c>
      <c r="J17" s="4">
        <f t="shared" si="39"/>
        <v>0</v>
      </c>
      <c r="O17">
        <v>0</v>
      </c>
      <c r="P17">
        <v>540</v>
      </c>
      <c r="Q17">
        <f t="shared" si="40"/>
        <v>450</v>
      </c>
      <c r="R17" s="2">
        <v>10000000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26.72</v>
      </c>
      <c r="G31">
        <f>F31*10.764</f>
        <v>287.61407999999994</v>
      </c>
      <c r="S31" s="10"/>
      <c r="T31" s="10"/>
      <c r="U31" s="17" t="s">
        <v>15</v>
      </c>
      <c r="V31" s="18"/>
      <c r="W31" s="19">
        <f>W29-W30</f>
        <v>19000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>
        <v>282</v>
      </c>
      <c r="S33" s="10"/>
      <c r="T33" s="10"/>
      <c r="U33" s="17" t="s">
        <v>17</v>
      </c>
      <c r="V33" s="23"/>
      <c r="W33" s="24">
        <f>X33-X34</f>
        <v>20</v>
      </c>
      <c r="X33" s="25">
        <v>2024</v>
      </c>
    </row>
    <row r="34" spans="7:25" ht="15.75" x14ac:dyDescent="0.25">
      <c r="G34">
        <f>G31+G33</f>
        <v>569.61407999999994</v>
      </c>
      <c r="S34" s="10"/>
      <c r="T34" s="10"/>
      <c r="U34" s="17" t="s">
        <v>18</v>
      </c>
      <c r="V34" s="23"/>
      <c r="W34" s="24">
        <f>W35-W33</f>
        <v>40</v>
      </c>
      <c r="X34" s="24">
        <v>2004</v>
      </c>
      <c r="Y34" t="s">
        <v>41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30</v>
      </c>
      <c r="X36" s="24"/>
    </row>
    <row r="37" spans="7:25" ht="15.75" x14ac:dyDescent="0.25">
      <c r="U37" s="17"/>
      <c r="V37" s="26"/>
      <c r="W37" s="27">
        <f>W36%</f>
        <v>0.3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750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1750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19000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20750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570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11827500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</f>
        <v>10644750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9462000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1425000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24640.625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15" sqref="X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5"/>
  <sheetViews>
    <sheetView zoomScaleNormal="100" workbookViewId="0">
      <selection activeCell="U25" sqref="U25"/>
    </sheetView>
  </sheetViews>
  <sheetFormatPr defaultRowHeight="15" x14ac:dyDescent="0.25"/>
  <sheetData>
    <row r="2" spans="1:20" x14ac:dyDescent="0.25">
      <c r="A2" s="6"/>
    </row>
    <row r="15" spans="1:20" x14ac:dyDescent="0.25">
      <c r="S15">
        <v>26.72</v>
      </c>
      <c r="T15">
        <f>S15*10.764</f>
        <v>287.61407999999994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7:T19"/>
  <sheetViews>
    <sheetView zoomScaleNormal="100" workbookViewId="0">
      <selection activeCell="W13" sqref="W13"/>
    </sheetView>
  </sheetViews>
  <sheetFormatPr defaultRowHeight="15" x14ac:dyDescent="0.25"/>
  <sheetData>
    <row r="7" spans="19:20" x14ac:dyDescent="0.25">
      <c r="S7">
        <v>26.2</v>
      </c>
      <c r="T7">
        <f>S7*10.764</f>
        <v>282.01679999999999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9:S19"/>
  <sheetViews>
    <sheetView topLeftCell="A7" zoomScaleNormal="100" workbookViewId="0">
      <selection activeCell="U26" sqref="U26"/>
    </sheetView>
  </sheetViews>
  <sheetFormatPr defaultRowHeight="15" x14ac:dyDescent="0.25"/>
  <sheetData>
    <row r="19" spans="18:19" x14ac:dyDescent="0.25">
      <c r="R19">
        <v>64.08</v>
      </c>
      <c r="S19">
        <f>R19*10.764</f>
        <v>689.75711999999999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6:Y6"/>
  <sheetViews>
    <sheetView topLeftCell="F1" zoomScaleNormal="100" workbookViewId="0">
      <selection activeCell="AA24" sqref="AA24"/>
    </sheetView>
  </sheetViews>
  <sheetFormatPr defaultRowHeight="15" x14ac:dyDescent="0.25"/>
  <sheetData>
    <row r="6" spans="24:25" x14ac:dyDescent="0.25">
      <c r="X6">
        <v>26.2</v>
      </c>
      <c r="Y6">
        <f>X6*10.764</f>
        <v>282.01679999999999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5"/>
  <sheetViews>
    <sheetView workbookViewId="0">
      <selection activeCell="V17" sqref="V17"/>
    </sheetView>
  </sheetViews>
  <sheetFormatPr defaultRowHeight="15" x14ac:dyDescent="0.25"/>
  <sheetData>
    <row r="1" spans="1:20" x14ac:dyDescent="0.25">
      <c r="A1" s="6"/>
    </row>
    <row r="15" spans="1:20" x14ac:dyDescent="0.25">
      <c r="S15">
        <v>56.13</v>
      </c>
      <c r="T15">
        <f>S15*10.764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2024-07-12T06:41:59Z</dcterms:modified>
</cp:coreProperties>
</file>