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DC6DEB3E-91C9-4AB4-9786-A09B61A5DF50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" sheetId="4" r:id="rId1"/>
    <sheet name="2002 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E23" i="4" l="1"/>
  <c r="F23" i="4"/>
  <c r="F24" i="4"/>
  <c r="E25" i="4"/>
  <c r="E26" i="4" s="1"/>
  <c r="E28" i="4" s="1"/>
  <c r="C26" i="4" l="1"/>
  <c r="C25" i="4"/>
  <c r="C8" i="4"/>
  <c r="C12" i="4" l="1"/>
  <c r="C19" i="4" l="1"/>
  <c r="G3" i="4" l="1"/>
  <c r="C21" i="4" l="1"/>
  <c r="U34" i="4" l="1"/>
  <c r="C14" i="4" l="1"/>
  <c r="C6" i="4"/>
  <c r="D6" i="4" l="1"/>
  <c r="C15" i="4"/>
  <c r="C17" i="4"/>
  <c r="C23" i="4" s="1"/>
  <c r="C28" i="4" l="1"/>
  <c r="C32" i="4" s="1"/>
  <c r="C33" i="4" l="1"/>
</calcChain>
</file>

<file path=xl/sharedStrings.xml><?xml version="1.0" encoding="utf-8"?>
<sst xmlns="http://schemas.openxmlformats.org/spreadsheetml/2006/main" count="41" uniqueCount="41">
  <si>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</si>
  <si>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</si>
  <si>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</si>
  <si>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</si>
  <si>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</si>
  <si>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</si>
  <si>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</si>
  <si>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</si>
  <si>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</si>
  <si>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</si>
  <si>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</si>
  <si>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</si>
  <si>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</si>
  <si>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</si>
  <si>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</si>
  <si>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</si>
  <si>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</si>
  <si>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</si>
  <si>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</si>
  <si>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</si>
  <si>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</si>
  <si>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</si>
  <si>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</si>
  <si>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</si>
  <si>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</si>
  <si>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</si>
  <si>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</si>
  <si>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</si>
  <si>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</si>
  <si>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 xml:space="preserve">{(100-10) x20}/70.00 </t>
  </si>
  <si>
    <t>Susmita De</t>
  </si>
  <si>
    <t>01.05.2002</t>
  </si>
  <si>
    <t>RR 2002</t>
  </si>
  <si>
    <t>94/453</t>
  </si>
  <si>
    <t>7.50 to 10 lakhs</t>
  </si>
  <si>
    <t>stamp duty - 6%</t>
  </si>
  <si>
    <t>whichever is less</t>
  </si>
  <si>
    <t>Cost Inflation Index -  2024-2025</t>
  </si>
  <si>
    <t>possession ltr</t>
  </si>
  <si>
    <t xml:space="preserve">no depreciation </t>
  </si>
  <si>
    <t>Cost Inflation Index - 2002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</si>
</sst>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43" fontId="9" fillId="7" borderId="2" xfId="1" applyFont="1" applyFill="1" applyBorder="1"/>
    <xf numFmtId="43" fontId="6" fillId="3" borderId="2" xfId="1" applyFont="1" applyFill="1" applyBorder="1"/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490817</xdr:colOff>
      <xdr:row>7</xdr:row>
      <xdr:rowOff>125506</xdr:rowOff>
    </xdr:from>
    <xdr:to>
      <xdr:col>24</xdr:col>
      <xdr:colOff>35922</xdr:colOff>
      <xdr:row>43</xdr:row>
      <xdr:rowOff>39987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9042" y="1601881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0</xdr:rowOff>
    </xdr:from>
    <xdr:to>
      <xdr:col>15</xdr:col>
      <xdr:colOff>153527</xdr:colOff>
      <xdr:row>58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9C469-73DC-4C4D-8609-5FA449D63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0"/>
          <a:ext cx="8078327" cy="7297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49171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8E3A11-5CC9-47A2-9B82-4E932F63C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79121" cy="7411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zoomScaleNormal="100" workbookViewId="0">
      <selection activeCell="F23" sqref="F23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2" t="s">
        <v>30</v>
      </c>
      <c r="B1" s="52"/>
      <c r="C1" s="52"/>
    </row>
    <row r="2" spans="1:12" ht="15" customHeight="1" x14ac:dyDescent="0.3">
      <c r="A2" s="53" t="s">
        <v>9</v>
      </c>
      <c r="B2" s="53"/>
      <c r="C2" s="24" t="s">
        <v>31</v>
      </c>
      <c r="F2" s="23"/>
    </row>
    <row r="3" spans="1:12" x14ac:dyDescent="0.25">
      <c r="A3" s="25"/>
      <c r="B3" s="25"/>
      <c r="C3" s="25"/>
      <c r="G3">
        <f>F2-F3</f>
        <v>0</v>
      </c>
      <c r="L3" s="3"/>
    </row>
    <row r="4" spans="1:12" x14ac:dyDescent="0.25">
      <c r="A4" s="25" t="s">
        <v>10</v>
      </c>
      <c r="B4" s="25"/>
      <c r="C4" s="25">
        <v>2002</v>
      </c>
      <c r="G4" s="57" t="s">
        <v>32</v>
      </c>
      <c r="H4" s="58"/>
      <c r="K4" s="56"/>
      <c r="L4" s="56"/>
    </row>
    <row r="5" spans="1:12" x14ac:dyDescent="0.25">
      <c r="A5" s="25" t="s">
        <v>0</v>
      </c>
      <c r="B5" s="25"/>
      <c r="C5" s="25">
        <v>2002</v>
      </c>
      <c r="D5" t="s">
        <v>38</v>
      </c>
      <c r="G5" s="15" t="s">
        <v>25</v>
      </c>
      <c r="H5" s="16">
        <v>92</v>
      </c>
      <c r="J5" s="10"/>
    </row>
    <row r="6" spans="1:12" x14ac:dyDescent="0.25">
      <c r="A6" s="25" t="s">
        <v>1</v>
      </c>
      <c r="B6" s="26"/>
      <c r="C6" s="25">
        <f>C4-C5</f>
        <v>0</v>
      </c>
      <c r="D6">
        <f>70-C6</f>
        <v>70</v>
      </c>
      <c r="G6" s="15" t="s">
        <v>26</v>
      </c>
      <c r="H6" s="18" t="s">
        <v>33</v>
      </c>
    </row>
    <row r="7" spans="1:12" x14ac:dyDescent="0.25">
      <c r="A7" s="54" t="s">
        <v>14</v>
      </c>
      <c r="B7" s="26" t="s">
        <v>11</v>
      </c>
      <c r="C7" s="26" t="s">
        <v>12</v>
      </c>
      <c r="G7" s="15" t="s">
        <v>27</v>
      </c>
      <c r="H7" s="17">
        <v>14500</v>
      </c>
      <c r="I7" s="2"/>
    </row>
    <row r="8" spans="1:12" ht="15.75" customHeight="1" x14ac:dyDescent="0.25">
      <c r="A8" s="54"/>
      <c r="B8" s="26">
        <v>590</v>
      </c>
      <c r="C8" s="27">
        <f>ROUND(B8/10.764,2)</f>
        <v>54.81</v>
      </c>
      <c r="F8" s="1"/>
      <c r="G8" s="13"/>
      <c r="H8" s="14"/>
      <c r="I8" s="2"/>
    </row>
    <row r="9" spans="1:12" ht="33.75" customHeight="1" x14ac:dyDescent="0.25">
      <c r="A9" s="28"/>
      <c r="B9" s="26"/>
      <c r="C9" s="26"/>
      <c r="G9" s="9" t="s">
        <v>18</v>
      </c>
      <c r="H9" s="2"/>
      <c r="K9" s="1"/>
    </row>
    <row r="10" spans="1:12" x14ac:dyDescent="0.25">
      <c r="A10" s="29" t="s">
        <v>17</v>
      </c>
      <c r="B10" s="30"/>
      <c r="C10" s="31">
        <v>5500</v>
      </c>
      <c r="D10" t="s">
        <v>22</v>
      </c>
      <c r="I10" s="2"/>
    </row>
    <row r="11" spans="1:12" x14ac:dyDescent="0.25">
      <c r="A11" s="29"/>
      <c r="B11" s="30"/>
      <c r="C11" s="30"/>
      <c r="D11" t="s">
        <v>23</v>
      </c>
    </row>
    <row r="12" spans="1:12" x14ac:dyDescent="0.25">
      <c r="A12" s="30" t="s">
        <v>15</v>
      </c>
      <c r="B12" s="30"/>
      <c r="C12" s="31">
        <f>ROUND(C8*C10,0)</f>
        <v>301455</v>
      </c>
      <c r="D12" s="2" t="s">
        <v>24</v>
      </c>
      <c r="I12" s="4"/>
      <c r="J12" s="4"/>
      <c r="K12" s="4"/>
    </row>
    <row r="13" spans="1:12" x14ac:dyDescent="0.25">
      <c r="A13" s="30"/>
      <c r="B13" s="30"/>
      <c r="C13" s="31"/>
      <c r="D13" t="s">
        <v>28</v>
      </c>
      <c r="F13" s="6"/>
      <c r="G13" s="6"/>
      <c r="H13" s="6"/>
      <c r="I13" s="4"/>
      <c r="J13" s="4"/>
      <c r="K13" s="4"/>
    </row>
    <row r="14" spans="1:12" x14ac:dyDescent="0.25">
      <c r="A14" s="30" t="s">
        <v>2</v>
      </c>
      <c r="B14" s="30"/>
      <c r="C14" s="30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2" t="s">
        <v>29</v>
      </c>
      <c r="B15" s="30"/>
      <c r="C15" s="33">
        <f>C14*C6/70</f>
        <v>0</v>
      </c>
      <c r="F15" s="6"/>
      <c r="G15" s="6"/>
      <c r="H15" s="7"/>
      <c r="I15" s="4"/>
      <c r="J15" s="4"/>
      <c r="K15" s="4"/>
    </row>
    <row r="16" spans="1:12" x14ac:dyDescent="0.25">
      <c r="A16" s="30"/>
      <c r="B16" s="30"/>
      <c r="C16" s="34">
        <v>0</v>
      </c>
      <c r="D16" t="s">
        <v>39</v>
      </c>
      <c r="G16" s="6"/>
      <c r="H16" s="5"/>
      <c r="I16" s="55"/>
      <c r="J16" s="55"/>
      <c r="K16" s="55"/>
    </row>
    <row r="17" spans="1:11" x14ac:dyDescent="0.25">
      <c r="A17" s="25" t="s">
        <v>3</v>
      </c>
      <c r="B17" s="25"/>
      <c r="C17" s="35">
        <f>ROUND(C12*C16,0)</f>
        <v>0</v>
      </c>
      <c r="D17" s="2"/>
      <c r="E17" s="2"/>
    </row>
    <row r="18" spans="1:11" x14ac:dyDescent="0.25">
      <c r="A18" s="36" t="s">
        <v>13</v>
      </c>
      <c r="B18" s="36"/>
      <c r="C18" s="36"/>
      <c r="E18" s="1"/>
    </row>
    <row r="19" spans="1:11" x14ac:dyDescent="0.25">
      <c r="A19" s="37" t="s">
        <v>16</v>
      </c>
      <c r="B19" s="37"/>
      <c r="C19" s="38">
        <f>H7</f>
        <v>14500</v>
      </c>
    </row>
    <row r="20" spans="1:11" x14ac:dyDescent="0.25">
      <c r="A20" s="39"/>
      <c r="B20" s="39"/>
      <c r="C20" s="39"/>
    </row>
    <row r="21" spans="1:11" x14ac:dyDescent="0.25">
      <c r="A21" s="40" t="s">
        <v>19</v>
      </c>
      <c r="B21" s="40"/>
      <c r="C21" s="41">
        <f>ROUND(C19*C8,0)</f>
        <v>794745</v>
      </c>
    </row>
    <row r="22" spans="1:11" x14ac:dyDescent="0.25">
      <c r="A22" s="42"/>
      <c r="B22" s="42"/>
      <c r="C22" s="43"/>
      <c r="E22" t="s">
        <v>20</v>
      </c>
      <c r="F22" t="s">
        <v>21</v>
      </c>
    </row>
    <row r="23" spans="1:11" x14ac:dyDescent="0.25">
      <c r="A23" s="44" t="s">
        <v>4</v>
      </c>
      <c r="B23" s="44"/>
      <c r="C23" s="45">
        <f>C21-C17</f>
        <v>794745</v>
      </c>
      <c r="E23" s="2">
        <f>C23</f>
        <v>794745</v>
      </c>
      <c r="F23" s="2">
        <f>C23</f>
        <v>794745</v>
      </c>
      <c r="G23" s="1"/>
    </row>
    <row r="24" spans="1:11" x14ac:dyDescent="0.25">
      <c r="A24" s="42"/>
      <c r="B24" s="42"/>
      <c r="C24" s="42"/>
      <c r="D24" t="s">
        <v>34</v>
      </c>
      <c r="E24" s="2">
        <v>775000</v>
      </c>
      <c r="F24" s="12">
        <f>ROUND(F23*1%,0)</f>
        <v>7947</v>
      </c>
      <c r="G24" s="2"/>
    </row>
    <row r="25" spans="1:11" x14ac:dyDescent="0.25">
      <c r="A25" s="30" t="s">
        <v>5</v>
      </c>
      <c r="B25" s="30"/>
      <c r="C25" s="46">
        <f>E28</f>
        <v>26420</v>
      </c>
      <c r="E25" s="2">
        <f>MROUND(E23-E24,500)</f>
        <v>19500</v>
      </c>
      <c r="F25">
        <v>20000</v>
      </c>
      <c r="G25" t="s">
        <v>36</v>
      </c>
    </row>
    <row r="26" spans="1:11" x14ac:dyDescent="0.25">
      <c r="A26" s="30" t="s">
        <v>6</v>
      </c>
      <c r="B26" s="30"/>
      <c r="C26" s="46">
        <f>F24</f>
        <v>7947</v>
      </c>
      <c r="D26" t="s">
        <v>35</v>
      </c>
      <c r="E26" s="2">
        <f>E25*6%</f>
        <v>1170</v>
      </c>
      <c r="G26" s="1"/>
      <c r="K26" s="1"/>
    </row>
    <row r="27" spans="1:11" x14ac:dyDescent="0.25">
      <c r="A27" s="30"/>
      <c r="B27" s="30"/>
      <c r="C27" s="30"/>
      <c r="E27" s="1">
        <v>25250</v>
      </c>
      <c r="J27" s="8"/>
      <c r="K27" s="8"/>
    </row>
    <row r="28" spans="1:11" x14ac:dyDescent="0.25">
      <c r="A28" s="47" t="s">
        <v>7</v>
      </c>
      <c r="B28" s="47"/>
      <c r="C28" s="50">
        <f>ROUND(C26+C25+C23,0)</f>
        <v>829112</v>
      </c>
      <c r="E28" s="11">
        <f>E26+E27</f>
        <v>26420</v>
      </c>
      <c r="J28" s="8"/>
    </row>
    <row r="29" spans="1:11" x14ac:dyDescent="0.25">
      <c r="A29" s="49" t="s">
        <v>40</v>
      </c>
      <c r="B29" s="30"/>
      <c r="C29" s="51">
        <v>105</v>
      </c>
      <c r="E29" s="2"/>
      <c r="J29" s="8"/>
    </row>
    <row r="30" spans="1:11" x14ac:dyDescent="0.25">
      <c r="A30" s="30" t="s">
        <v>37</v>
      </c>
      <c r="B30" s="30"/>
      <c r="C30" s="51">
        <v>363</v>
      </c>
      <c r="J30" s="1"/>
    </row>
    <row r="31" spans="1:11" x14ac:dyDescent="0.25">
      <c r="A31" s="30"/>
      <c r="B31" s="30"/>
      <c r="C31" s="51"/>
      <c r="J31" s="8"/>
    </row>
    <row r="32" spans="1:11" x14ac:dyDescent="0.25">
      <c r="A32" s="30" t="s">
        <v>8</v>
      </c>
      <c r="B32" s="30"/>
      <c r="C32" s="31">
        <f>C28*C30/C29</f>
        <v>2866358.6285714284</v>
      </c>
      <c r="E32" s="2"/>
      <c r="J32" s="2"/>
    </row>
    <row r="33" spans="1:21" x14ac:dyDescent="0.25">
      <c r="A33" s="47"/>
      <c r="B33" s="47"/>
      <c r="C33" s="48">
        <f>ROUND(C32,0)</f>
        <v>2866359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abSelected="1" topLeftCell="A16" workbookViewId="0">
      <selection activeCell="C21" sqref="C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B2" sqref="B2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59"/>
      <c r="L59" s="60"/>
      <c r="M59" s="61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2002 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2024-07-13T05:02:58Z</dcterms:modified>
</cp:coreProperties>
</file>