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C3225CB1-9CBC-46F0-9983-A7E69B9F009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8" i="1" l="1"/>
  <c r="G8" i="1"/>
  <c r="B20" i="1"/>
  <c r="F6" i="1"/>
  <c r="C20" i="1" l="1"/>
  <c r="C10" i="1"/>
  <c r="C11" i="1" s="1"/>
  <c r="C8" i="1"/>
  <c r="C6" i="1"/>
  <c r="C5" i="1"/>
  <c r="C14" i="1" s="1"/>
  <c r="B27" i="1"/>
  <c r="E6" i="1"/>
  <c r="F7" i="1" s="1"/>
  <c r="C12" i="1" l="1"/>
  <c r="C13" i="1" s="1"/>
  <c r="C15" i="1" s="1"/>
  <c r="C17" i="1" s="1"/>
  <c r="C21" i="1" l="1"/>
  <c r="C18" i="1"/>
  <c r="C19" i="1"/>
  <c r="F41" i="1"/>
  <c r="C41" i="1"/>
  <c r="F40" i="1"/>
  <c r="C40" i="1"/>
  <c r="C39" i="1"/>
  <c r="C38" i="1"/>
  <c r="F38" i="1"/>
  <c r="B10" i="1"/>
  <c r="B11" i="1" s="1"/>
  <c r="B8" i="1"/>
  <c r="B6" i="1"/>
  <c r="B5" i="1"/>
  <c r="B14" i="1" s="1"/>
  <c r="B12" i="1" l="1"/>
  <c r="B13" i="1" s="1"/>
  <c r="B15" i="1" s="1"/>
  <c r="C37" i="1"/>
  <c r="C36" i="1"/>
  <c r="C35" i="1"/>
  <c r="B17" i="1" l="1"/>
  <c r="J35" i="1"/>
  <c r="I31" i="1"/>
  <c r="B19" i="1" l="1"/>
  <c r="B21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<sst xmlns="http://schemas.openxmlformats.org/spreadsheetml/2006/main" count="30" uniqueCount="28">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</sst>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0" fillId="0" borderId="0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65448</xdr:colOff>
      <xdr:row>39</xdr:row>
      <xdr:rowOff>46690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B065D3-A9CF-45F2-BAFC-8D07BA1E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19048" cy="74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227505</xdr:colOff>
      <xdr:row>43</xdr:row>
      <xdr:rowOff>132309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A67F7-187D-40E1-B63A-A1FFA61A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1905" cy="83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94171</xdr:colOff>
      <xdr:row>44</xdr:row>
      <xdr:rowOff>179905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6403C8-55C1-41C9-8BCF-BCE0BB25B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8571" cy="8561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160838</xdr:colOff>
      <xdr:row>44</xdr:row>
      <xdr:rowOff>122762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DE897A-32E6-4EEE-B6A6-F205C31FA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5238" cy="85047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217981</xdr:colOff>
      <xdr:row>43</xdr:row>
      <xdr:rowOff>132309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56432-7399-4FFB-9A84-7FCBCAA1A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2381" cy="83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M37" sqref="M37"/>
    </sheetView>
  </sheetViews>
  <sheetFormatPr defaultRowHeight="15" x14ac:dyDescent="0.25"/>
  <cols>
    <col min="1" max="1" width="21.7109375" bestFit="1" customWidth="1"/>
    <col min="2" max="2" width="15.5703125" style="7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26</v>
      </c>
      <c r="C2" s="27" t="s">
        <v>27</v>
      </c>
      <c r="D2" s="7"/>
      <c r="E2" t="s">
        <v>13</v>
      </c>
    </row>
    <row r="3" spans="1:17" ht="16.5" x14ac:dyDescent="0.3">
      <c r="A3" s="16" t="s">
        <v>0</v>
      </c>
      <c r="B3" s="28">
        <v>42000</v>
      </c>
      <c r="C3" s="17">
        <v>42500</v>
      </c>
      <c r="D3" s="10"/>
      <c r="E3">
        <v>2017</v>
      </c>
      <c r="F3" s="3">
        <v>2024</v>
      </c>
      <c r="G3" s="4">
        <f>F3-E3</f>
        <v>7</v>
      </c>
      <c r="L3" s="3"/>
      <c r="M3" s="4"/>
    </row>
    <row r="4" spans="1:17" ht="33" x14ac:dyDescent="0.3">
      <c r="A4" s="18" t="s">
        <v>1</v>
      </c>
      <c r="B4" s="28">
        <v>3000</v>
      </c>
      <c r="C4" s="17">
        <v>3000</v>
      </c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39000</v>
      </c>
      <c r="C5" s="17">
        <f>C3-C4</f>
        <v>39500</v>
      </c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>
        <f>C4</f>
        <v>3000</v>
      </c>
      <c r="D6" s="10"/>
      <c r="E6">
        <f>91.05*10.764</f>
        <v>980.06219999999996</v>
      </c>
      <c r="F6" s="3">
        <f>E6*1.2</f>
        <v>1176.0746399999998</v>
      </c>
      <c r="G6" s="14">
        <v>1176</v>
      </c>
      <c r="H6" s="8"/>
      <c r="I6" s="10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7</v>
      </c>
      <c r="C7" s="20">
        <v>7</v>
      </c>
      <c r="D7" s="42"/>
      <c r="F7" s="3">
        <f>F6/10.764</f>
        <v>109.25999999999999</v>
      </c>
      <c r="G7" s="5">
        <v>38000</v>
      </c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53</v>
      </c>
      <c r="C8" s="20">
        <f>C9-C7</f>
        <v>53</v>
      </c>
      <c r="D8" s="42"/>
      <c r="F8" s="32"/>
      <c r="G8" s="5">
        <f>G7*G6</f>
        <v>44688000</v>
      </c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>
        <v>60</v>
      </c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10.5</v>
      </c>
      <c r="C10" s="20">
        <f>90*C7/C9</f>
        <v>10.5</v>
      </c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0.105</v>
      </c>
      <c r="C11" s="37">
        <f>C10%</f>
        <v>0.105</v>
      </c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315</v>
      </c>
      <c r="C12" s="21">
        <f>C6*C11</f>
        <v>315</v>
      </c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2685</v>
      </c>
      <c r="C13" s="21">
        <f>C6-C12</f>
        <v>2685</v>
      </c>
      <c r="D13" s="44"/>
      <c r="E13">
        <v>924</v>
      </c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39000</v>
      </c>
      <c r="C14" s="17">
        <f>C5</f>
        <v>39500</v>
      </c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41685</v>
      </c>
      <c r="C15" s="17">
        <f>C14+C13</f>
        <v>42185</v>
      </c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980</v>
      </c>
      <c r="C16" s="38">
        <v>980</v>
      </c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40851300</v>
      </c>
      <c r="C17" s="23">
        <f>C15*C16</f>
        <v>41341300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B17*0.85</f>
        <v>34723605</v>
      </c>
      <c r="C18" s="23">
        <f>C17*0.85</f>
        <v>35140105</v>
      </c>
      <c r="D18" s="10"/>
      <c r="E18" s="5"/>
      <c r="F18" s="36"/>
      <c r="G18" s="5"/>
      <c r="H18" s="6"/>
      <c r="M18" s="5"/>
      <c r="N18" s="6"/>
    </row>
    <row r="19" spans="1:14" ht="16.5" x14ac:dyDescent="0.3">
      <c r="A19" s="16"/>
      <c r="B19" s="23">
        <f>B17*0.7</f>
        <v>28595910</v>
      </c>
      <c r="C19" s="23">
        <f>C17*0.7</f>
        <v>28938910</v>
      </c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1176*B4</f>
        <v>3528000</v>
      </c>
      <c r="C20" s="17">
        <f>1176*C4</f>
        <v>3528000</v>
      </c>
      <c r="D20" s="10"/>
      <c r="E20" s="6"/>
      <c r="F20" s="5"/>
    </row>
    <row r="21" spans="1:14" ht="16.5" x14ac:dyDescent="0.3">
      <c r="A21" s="19" t="s">
        <v>16</v>
      </c>
      <c r="B21" s="24">
        <f>B17*0.03/12</f>
        <v>102128.25</v>
      </c>
      <c r="C21" s="39">
        <f>C17*0.03/12</f>
        <v>103353.25</v>
      </c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f>C27/1.2</f>
        <v>600</v>
      </c>
      <c r="C27" s="8">
        <v>720</v>
      </c>
      <c r="D27" s="8"/>
      <c r="E27" s="8">
        <v>26000000</v>
      </c>
      <c r="F27" s="10">
        <f t="shared" ref="F27:F33" si="0">E27/B27</f>
        <v>43333.333333333336</v>
      </c>
      <c r="G27" s="10">
        <f>E27/C27</f>
        <v>36111.111111111109</v>
      </c>
      <c r="H27" s="10" t="e">
        <f>E27/#REF!</f>
        <v>#REF!</v>
      </c>
      <c r="I27" s="8">
        <f>C27/B27</f>
        <v>1.2</v>
      </c>
      <c r="J27" s="15"/>
    </row>
    <row r="28" spans="1:14" ht="17.25" x14ac:dyDescent="0.3">
      <c r="B28" s="9">
        <v>800</v>
      </c>
      <c r="C28" s="8">
        <v>1000</v>
      </c>
      <c r="D28" s="8"/>
      <c r="E28" s="8">
        <v>34000000</v>
      </c>
      <c r="F28" s="10">
        <f t="shared" si="0"/>
        <v>42500</v>
      </c>
      <c r="G28" s="10">
        <f>E28/C28</f>
        <v>34000</v>
      </c>
      <c r="H28" s="10" t="e">
        <f>E28/#REF!</f>
        <v>#REF!</v>
      </c>
      <c r="I28" s="8">
        <f>C28/B28</f>
        <v>1.25</v>
      </c>
      <c r="J28" s="15"/>
    </row>
    <row r="29" spans="1:14" x14ac:dyDescent="0.25">
      <c r="B29" s="9">
        <v>804</v>
      </c>
      <c r="C29" s="8"/>
      <c r="D29" s="8"/>
      <c r="E29" s="10">
        <v>31700000</v>
      </c>
      <c r="F29" s="10">
        <f t="shared" si="0"/>
        <v>39427.860696517411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v>625</v>
      </c>
      <c r="B35" s="7">
        <v>22487143</v>
      </c>
      <c r="C35">
        <f t="shared" ref="C35:C41" si="2">B35/A35</f>
        <v>35979.428800000002</v>
      </c>
      <c r="D35">
        <v>1124400</v>
      </c>
      <c r="E35">
        <v>30000</v>
      </c>
      <c r="F35">
        <f>E35+D35+B35</f>
        <v>23641543</v>
      </c>
      <c r="G35" s="51">
        <f>F35/A35</f>
        <v>37826.468800000002</v>
      </c>
      <c r="H35" s="6"/>
      <c r="I35" s="6"/>
      <c r="J35" s="6">
        <f>B15/C35</f>
        <v>1.1585787042844882</v>
      </c>
    </row>
    <row r="36" spans="1:10" x14ac:dyDescent="0.25">
      <c r="C36" t="e">
        <f t="shared" si="2"/>
        <v>#DIV/0!</v>
      </c>
      <c r="D36">
        <v>882000</v>
      </c>
      <c r="E36">
        <v>30000</v>
      </c>
      <c r="F36">
        <f>E36+D36+B36</f>
        <v>912000</v>
      </c>
      <c r="H36" s="6"/>
    </row>
    <row r="37" spans="1:10" x14ac:dyDescent="0.25">
      <c r="C37" t="e">
        <f t="shared" si="2"/>
        <v>#DIV/0!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/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/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/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N58"/>
  <sheetViews>
    <sheetView workbookViewId="0"/>
  </sheetViews>
  <sheetFormatPr defaultRowHeight="15" x14ac:dyDescent="0.25"/>
  <sheetData>
    <row r="58" spans="14:14" x14ac:dyDescent="0.25">
      <c r="N58">
        <v>23270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0" workbookViewId="0">
      <selection activeCell="U35" sqref="U3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2024-08-08T06:47:43Z</dcterms:modified>
</cp:coreProperties>
</file>