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Kavita Deshmuk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F14" i="38" l="1"/>
  <c r="D28" i="23"/>
  <c r="C18" i="25" l="1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9" i="4" l="1"/>
  <c r="G10" i="4"/>
  <c r="G14" i="4"/>
  <c r="G6" i="4"/>
  <c r="G11" i="4"/>
  <c r="G5" i="4"/>
  <c r="G8" i="4"/>
  <c r="F9" i="4"/>
  <c r="G13" i="4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Q15" i="4"/>
  <c r="B15" i="4" s="1"/>
  <c r="C15" i="4" s="1"/>
  <c r="P15" i="4"/>
  <c r="J15" i="4"/>
  <c r="I15" i="4"/>
  <c r="E15" i="4"/>
  <c r="F15" i="4" s="1"/>
  <c r="A15" i="4"/>
  <c r="G15" i="4" l="1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32" i="23"/>
  <c r="C25" i="23"/>
  <c r="C21" i="23"/>
  <c r="C33" i="23" l="1"/>
  <c r="B33" i="23" s="1"/>
  <c r="C34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<sst xmlns="http://schemas.openxmlformats.org/spreadsheetml/2006/main" count="134" uniqueCount="101">
  <si>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</si>
  <si>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</si>
  <si>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</si>
  <si>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</si>
  <si>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</si>
  <si>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</si>
  <si>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</si>
  <si>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</si>
  <si>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</si>
  <si>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</si>
  <si>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</si>
  <si>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</si>
  <si>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</si>
  <si>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</si>
  <si>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</si>
  <si>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</si>
  <si>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</si>
  <si>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</si>
  <si>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</si>
  <si>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</si>
  <si>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</si>
  <si>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</si>
  <si>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</si>
  <si>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</si>
  <si>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</si>
  <si>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</si>
  <si>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</si>
  <si>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</si>
  <si>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</si>
  <si>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</si>
  <si>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</si>
  <si>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</si>
  <si>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</si>
  <si>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</si>
  <si>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</si>
  <si>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</si>
  <si>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</si>
  <si>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</si>
  <si>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</si>
  <si>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</si>
  <si>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</si>
  <si>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</si>
  <si>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</si>
  <si>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</si>
  <si>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</si>
  <si>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</si>
  <si>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</si>
  <si>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</si>
  <si>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</si>
  <si>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</si>
  <si>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</si>
  <si>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</si>
  <si>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</si>
  <si>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</si>
  <si>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</si>
  <si>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</si>
  <si>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</si>
  <si>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</si>
  <si>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</si>
  <si>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</si>
  <si>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</si>
  <si>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</si>
  <si>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</si>
  <si>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</si>
  <si>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</si>
  <si>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</si>
  <si>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</si>
  <si>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</si>
  <si>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</si>
  <si>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</si>
  <si>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</si>
  <si>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</si>
  <si>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</si>
  <si>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</si>
  <si>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</si>
  <si>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</si>
  <si>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</si>
  <si>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</si>
  <si>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</si>
  <si>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</si>
  <si>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</si>
  <si>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</si>
  <si>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</si>
  <si>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</si>
  <si>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</si>
  <si>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</si>
  <si>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</si>
  <si>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</si>
  <si>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</si>
  <si>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</si>
  <si>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</si>
  <si>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</si>
  <si>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</si>
  <si>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</si>
  <si>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</si>
  <si>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</si>
  <si>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</si>
  <si>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</t>
  </si>
  <si>
    <t>rate on BA</t>
  </si>
  <si>
    <t>BA</t>
  </si>
  <si>
    <t>Vetting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</si>
</sst>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F17" sqref="F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21300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21300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32000</v>
      </c>
      <c r="D10" s="56" t="s">
        <v>61</v>
      </c>
      <c r="E10" s="57">
        <f>ROUND(C10/10.764,0)</f>
        <v>2973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1119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3326787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2238000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9" workbookViewId="0">
      <selection activeCell="E37" sqref="E3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1119</v>
      </c>
      <c r="D18" s="72"/>
      <c r="E18" s="73"/>
      <c r="F18" s="74"/>
      <c r="G18" s="74"/>
    </row>
    <row r="19" spans="1:7">
      <c r="A19" s="15"/>
      <c r="B19" s="6"/>
      <c r="C19" s="29">
        <f>C18*C16</f>
        <v>4476000</v>
      </c>
      <c r="D19" s="74" t="s">
        <v>68</v>
      </c>
      <c r="E19" s="29"/>
      <c r="G19" s="74"/>
    </row>
    <row r="20" spans="1:7">
      <c r="A20" s="15"/>
      <c r="C20" s="30">
        <f>C19*95%</f>
        <v>4252200</v>
      </c>
      <c r="D20" s="74" t="s">
        <v>24</v>
      </c>
      <c r="E20" s="30"/>
      <c r="G20" s="74"/>
    </row>
    <row r="21" spans="1:7">
      <c r="A21" s="15"/>
      <c r="C21" s="30">
        <f>C19*80%</f>
        <v>3580800</v>
      </c>
      <c r="D21" s="74" t="s">
        <v>25</v>
      </c>
      <c r="E21" s="30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2238000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9325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103.96</v>
      </c>
      <c r="D28" s="116">
        <f>C28*10.764</f>
        <v>1119.0254399999999</v>
      </c>
      <c r="E28" s="115"/>
    </row>
    <row r="29" spans="1:7">
      <c r="C29"/>
      <c r="D29" s="116">
        <f>D28/1.35</f>
        <v>828.90773333333323</v>
      </c>
    </row>
    <row r="30" spans="1:7">
      <c r="C30"/>
      <c r="D30"/>
    </row>
    <row r="31" spans="1:7">
      <c r="B31" s="75" t="s">
        <v>100</v>
      </c>
      <c r="C31" s="16">
        <v>850000</v>
      </c>
    </row>
    <row r="32" spans="1:7">
      <c r="B32" s="75"/>
      <c r="C32" s="119">
        <f>C19+C31</f>
        <v>5326000</v>
      </c>
      <c r="D32" s="74" t="s">
        <v>68</v>
      </c>
      <c r="E32" s="116"/>
      <c r="G32" s="117"/>
    </row>
    <row r="33" spans="1:5">
      <c r="B33" s="123">
        <f>C33*0.8</f>
        <v>4047760</v>
      </c>
      <c r="C33" s="119">
        <f>C32*0.95</f>
        <v>5059700</v>
      </c>
      <c r="D33" s="74" t="s">
        <v>24</v>
      </c>
      <c r="E33" s="117"/>
    </row>
    <row r="34" spans="1:5">
      <c r="B34" s="74"/>
      <c r="C34" s="119">
        <f>C32*0.8</f>
        <v>4260800</v>
      </c>
      <c r="D34" s="74" t="s">
        <v>25</v>
      </c>
      <c r="E34" s="117"/>
    </row>
    <row r="35" spans="1:5">
      <c r="B35" s="74"/>
      <c r="C35" s="118"/>
      <c r="D35"/>
      <c r="E35" s="116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2"/>
  <sheetViews>
    <sheetView workbookViewId="0">
      <selection activeCell="J19" sqref="J19"/>
    </sheetView>
  </sheetViews>
  <sheetFormatPr defaultRowHeight="15"/>
  <sheetData>
    <row r="2" spans="6:9">
      <c r="G2" s="71" t="s">
        <v>97</v>
      </c>
    </row>
    <row r="4" spans="6:9">
      <c r="F4" s="71"/>
      <c r="G4" s="71"/>
      <c r="H4" s="71"/>
      <c r="I4" s="71"/>
    </row>
    <row r="5" spans="6:9">
      <c r="F5" s="71"/>
      <c r="G5" s="71"/>
      <c r="H5" s="71"/>
      <c r="I5" s="71"/>
    </row>
    <row r="6" spans="6:9">
      <c r="F6" s="71"/>
      <c r="G6" s="71"/>
      <c r="H6" s="71"/>
      <c r="I6" s="71"/>
    </row>
    <row r="7" spans="6:9">
      <c r="F7" s="71"/>
      <c r="G7" s="71"/>
      <c r="H7" s="71"/>
      <c r="I7" s="71"/>
    </row>
    <row r="8" spans="6:9">
      <c r="F8" s="71"/>
      <c r="G8" s="71"/>
      <c r="H8" s="71"/>
      <c r="I8" s="71"/>
    </row>
    <row r="9" spans="6:9">
      <c r="F9" s="71"/>
      <c r="G9" s="71"/>
      <c r="H9" s="71"/>
      <c r="I9" s="115"/>
    </row>
    <row r="10" spans="6:9">
      <c r="F10" s="71"/>
      <c r="G10" s="71"/>
      <c r="H10" s="71"/>
      <c r="I10" s="71"/>
    </row>
    <row r="11" spans="6:9">
      <c r="F11" s="71">
        <v>978</v>
      </c>
      <c r="G11" s="71"/>
      <c r="H11" s="71"/>
      <c r="I11" s="71"/>
    </row>
    <row r="12" spans="6:9">
      <c r="F12" s="71">
        <v>170</v>
      </c>
      <c r="G12" s="71"/>
      <c r="H12" s="71"/>
      <c r="I12" s="71"/>
    </row>
    <row r="13" spans="6:9">
      <c r="F13" s="71">
        <v>57</v>
      </c>
      <c r="G13" s="71"/>
      <c r="H13" s="71"/>
      <c r="I13" s="71"/>
    </row>
    <row r="14" spans="6:9">
      <c r="F14" s="71">
        <f>F11-F12-F13</f>
        <v>751</v>
      </c>
      <c r="G14" s="71"/>
      <c r="H14" s="71"/>
      <c r="I14" s="71"/>
    </row>
    <row r="15" spans="6:9">
      <c r="F15" s="71"/>
      <c r="G15" s="71"/>
      <c r="H15" s="71"/>
      <c r="I15" s="71"/>
    </row>
    <row r="16" spans="6:9">
      <c r="F16" s="71"/>
      <c r="G16" s="71"/>
      <c r="H16" s="71"/>
      <c r="I16" s="115"/>
    </row>
    <row r="17" spans="6:9">
      <c r="F17" s="71"/>
      <c r="G17" s="71"/>
      <c r="H17" s="71"/>
      <c r="I17" s="71"/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/>
      <c r="G21" s="71"/>
      <c r="H21" s="71"/>
      <c r="I21" s="71"/>
    </row>
    <row r="22" spans="6:9">
      <c r="F22" s="71"/>
      <c r="I22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2024-07-08T08:39:08Z</dcterms:modified>
</cp:coreProperties>
</file>