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89FA529-9C9D-4399-945F-0B6A32FF60F8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8" i="5" l="1"/>
  <c r="B9" i="5"/>
  <c r="K33" i="5" l="1"/>
  <c r="M33" i="5" s="1"/>
  <c r="K35" i="5"/>
  <c r="M35" i="5" s="1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2" i="5" l="1"/>
  <c r="B24" i="5"/>
  <c r="O40" i="5" s="1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<sst xmlns="http://schemas.openxmlformats.org/spreadsheetml/2006/main" count="26" uniqueCount="26">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</sst>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38100</xdr:rowOff>
    </xdr:from>
    <xdr:to>
      <xdr:col>15</xdr:col>
      <xdr:colOff>37825</xdr:colOff>
      <xdr:row>37</xdr:row>
      <xdr:rowOff>28575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985F338A-7A90-4457-8F03-D1FF3D16C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100"/>
          <a:ext cx="8924650" cy="7038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208457</xdr:colOff>
      <xdr:row>41</xdr:row>
      <xdr:rowOff>170452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7D84B-3D2D-4EEF-A719-338A377C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742857" cy="79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47625</xdr:rowOff>
    </xdr:from>
    <xdr:to>
      <xdr:col>13</xdr:col>
      <xdr:colOff>7759</xdr:colOff>
      <xdr:row>32</xdr:row>
      <xdr:rowOff>28575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D3C7298-BC43-42C1-98D9-B7AE5850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7625"/>
          <a:ext cx="7580134" cy="6076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390525</xdr:colOff>
      <xdr:row>0</xdr:row>
      <xdr:rowOff>47625</xdr:rowOff>
    </xdr:from>
    <xdr:to>
      <xdr:col>27</xdr:col>
      <xdr:colOff>142875</xdr:colOff>
      <xdr:row>32</xdr:row>
      <xdr:rowOff>28575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82F722D8-0091-4428-BDB5-FF9201676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47625"/>
          <a:ext cx="7677150" cy="6076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14</xdr:col>
      <xdr:colOff>389638</xdr:colOff>
      <xdr:row>45</xdr:row>
      <xdr:rowOff>17976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8D3BA-1DD8-4B78-85ED-271C94AC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7095238" cy="85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F24" sqref="F2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2005</v>
      </c>
      <c r="C6" s="3"/>
      <c r="D6" s="2"/>
      <c r="I6" s="2">
        <v>2005</v>
      </c>
      <c r="J6" s="2">
        <v>2024</v>
      </c>
      <c r="K6" s="2">
        <f>J6-I6</f>
        <v>19</v>
      </c>
      <c r="L6" s="2">
        <f>K6-60</f>
        <v>-41</v>
      </c>
    </row>
    <row r="7" spans="1:12" ht="16.5" x14ac:dyDescent="0.3">
      <c r="A7" s="3" t="s">
        <v>6</v>
      </c>
      <c r="B7" s="3">
        <f>B5-B6</f>
        <v>19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-41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261*2500</f>
        <v>652500</v>
      </c>
      <c r="C9" s="5"/>
      <c r="D9" s="4"/>
      <c r="H9" s="9"/>
      <c r="I9" s="10"/>
      <c r="J9" s="10">
        <v>261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28.5</v>
      </c>
      <c r="C13" s="3"/>
      <c r="D13" s="2"/>
    </row>
    <row r="14" spans="1:12" ht="16.5" x14ac:dyDescent="0.3">
      <c r="A14" s="3"/>
      <c r="B14" s="6">
        <f>B13%</f>
        <v>0.28499999999999998</v>
      </c>
      <c r="C14" s="6"/>
      <c r="D14" s="12"/>
    </row>
    <row r="15" spans="1:12" ht="16.5" x14ac:dyDescent="0.3">
      <c r="A15" s="3" t="s">
        <v>11</v>
      </c>
      <c r="B15" s="5">
        <f>ROUND((B9*B14),0)</f>
        <v>185963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261</v>
      </c>
      <c r="C16" s="5"/>
      <c r="D16" s="4"/>
      <c r="H16" s="9"/>
      <c r="I16" s="10">
        <v>204</v>
      </c>
    </row>
    <row r="17" spans="1:10" ht="16.5" x14ac:dyDescent="0.3">
      <c r="A17" s="3" t="s">
        <v>22</v>
      </c>
      <c r="B17" s="3">
        <v>16000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4176000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3990037</v>
      </c>
      <c r="C19" s="8"/>
      <c r="D19" s="13"/>
    </row>
    <row r="20" spans="1:10" ht="16.5" x14ac:dyDescent="0.3">
      <c r="A20" s="7" t="s">
        <v>14</v>
      </c>
      <c r="B20" s="8">
        <f>B19*0.9</f>
        <v>3591033.3000000003</v>
      </c>
      <c r="C20" s="8"/>
      <c r="D20" s="13"/>
    </row>
    <row r="21" spans="1:10" ht="16.5" x14ac:dyDescent="0.3">
      <c r="A21" s="7" t="s">
        <v>15</v>
      </c>
      <c r="B21" s="8">
        <f>B19*0.8</f>
        <v>3192029.6</v>
      </c>
      <c r="C21" s="8"/>
      <c r="D21" s="13"/>
    </row>
    <row r="22" spans="1:10" ht="16.5" x14ac:dyDescent="0.3">
      <c r="A22" s="7" t="s">
        <v>16</v>
      </c>
      <c r="B22" s="8">
        <f>B19*0.025/12</f>
        <v>8312.5770833333336</v>
      </c>
      <c r="C22" s="8"/>
      <c r="D22" s="13"/>
    </row>
    <row r="24" spans="1:10" x14ac:dyDescent="0.25">
      <c r="B24" s="1">
        <f>B19/261</f>
        <v>15287.498084291188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550</v>
      </c>
      <c r="E31" s="18">
        <v>400</v>
      </c>
      <c r="F31" s="2">
        <v>8500000</v>
      </c>
      <c r="G31" s="2">
        <f t="shared" ref="G31:G36" si="0">F31/E31</f>
        <v>21250</v>
      </c>
      <c r="H31" s="2">
        <f t="shared" ref="H31:H36" si="1">F31/D31</f>
        <v>15454.545454545454</v>
      </c>
      <c r="I31" s="2">
        <f>D31/E31</f>
        <v>1.375</v>
      </c>
    </row>
    <row r="32" spans="1:10" x14ac:dyDescent="0.25">
      <c r="D32" s="2">
        <v>264</v>
      </c>
      <c r="E32" s="18"/>
      <c r="F32" s="2">
        <v>4700000</v>
      </c>
      <c r="G32" s="2" t="e">
        <f t="shared" si="0"/>
        <v>#DIV/0!</v>
      </c>
      <c r="H32" s="2">
        <f t="shared" si="1"/>
        <v>17803.030303030304</v>
      </c>
      <c r="I32" s="2"/>
    </row>
    <row r="33" spans="2:15" x14ac:dyDescent="0.25">
      <c r="D33" s="2">
        <v>280</v>
      </c>
      <c r="E33" s="18"/>
      <c r="F33" s="4">
        <v>4600000</v>
      </c>
      <c r="G33" s="2" t="e">
        <f t="shared" si="0"/>
        <v>#DIV/0!</v>
      </c>
      <c r="H33" s="2">
        <f t="shared" si="1"/>
        <v>16428.571428571428</v>
      </c>
      <c r="I33" s="2" t="e">
        <f>D33/E33</f>
        <v>#DIV/0!</v>
      </c>
      <c r="K33">
        <f>E33*1.2</f>
        <v>0</v>
      </c>
      <c r="M33" s="1" t="e">
        <f>F33/K33</f>
        <v>#DIV/0!</v>
      </c>
    </row>
    <row r="34" spans="2:15" x14ac:dyDescent="0.25">
      <c r="D34" s="2">
        <v>473</v>
      </c>
      <c r="E34" s="18"/>
      <c r="F34" s="4">
        <v>7600000</v>
      </c>
      <c r="G34" s="2" t="e">
        <f t="shared" si="0"/>
        <v>#DIV/0!</v>
      </c>
      <c r="H34" s="2">
        <f t="shared" si="1"/>
        <v>16067.653276955603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24*10.764</f>
        <v>258.33600000000001</v>
      </c>
      <c r="F38">
        <v>4200000</v>
      </c>
      <c r="G38" s="2">
        <f>F38/E38</f>
        <v>16257.8966926793</v>
      </c>
      <c r="H38">
        <v>455000</v>
      </c>
      <c r="I38">
        <v>30000</v>
      </c>
      <c r="J38" s="2">
        <f t="shared" ref="J38:J43" si="2">I38+H38+F38</f>
        <v>4685000</v>
      </c>
      <c r="K38" s="2">
        <f>J38/E38</f>
        <v>18135.296667905364</v>
      </c>
      <c r="L38" s="4">
        <f>J38/719</f>
        <v>6515.9944367176631</v>
      </c>
      <c r="M38" s="2"/>
    </row>
    <row r="39" spans="2:15" x14ac:dyDescent="0.25">
      <c r="G39" s="2" t="e">
        <f>F39/E39</f>
        <v>#DIV/0!</v>
      </c>
      <c r="H39">
        <v>948000</v>
      </c>
      <c r="I39">
        <v>30000</v>
      </c>
      <c r="J39" s="2">
        <f t="shared" si="2"/>
        <v>978000</v>
      </c>
      <c r="K39" s="2" t="e">
        <f t="shared" ref="K39:K43" si="3">J39/E39</f>
        <v>#DIV/0!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  <c r="O40" s="1" t="e">
        <f>B24/G40</f>
        <v>#DIV/0!</v>
      </c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7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2024-07-10T08:47:00Z</dcterms:modified>
</cp:coreProperties>
</file>