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C1959B4B-DF81-4B5D-8507-9E4810FF96AD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6" sheetId="9" r:id="rId6"/>
    <sheet name="Sheet5" sheetId="1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1" i="1" l="1"/>
  <c r="F31" i="1" s="1"/>
  <c r="B27" i="1"/>
  <c r="F7" i="1" l="1"/>
  <c r="B20" i="1"/>
  <c r="F5" i="1"/>
  <c r="C34" i="1"/>
  <c r="H27" i="1"/>
  <c r="H28" i="1"/>
  <c r="C40" i="1"/>
  <c r="C39" i="1"/>
  <c r="C38" i="1" l="1"/>
  <c r="B10" i="1"/>
  <c r="B11" i="1" s="1"/>
  <c r="B8" i="1"/>
  <c r="B6" i="1"/>
  <c r="B5" i="1"/>
  <c r="B14" i="1" s="1"/>
  <c r="B12" i="1" l="1"/>
  <c r="B13" i="1" s="1"/>
  <c r="B15" i="1" s="1"/>
  <c r="I35" i="1" s="1"/>
  <c r="B17" i="1" l="1"/>
  <c r="C37" i="1"/>
  <c r="C36" i="1"/>
  <c r="C35" i="1"/>
  <c r="B18" i="1" l="1"/>
  <c r="B21" i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G31" i="1"/>
  <c r="F32" i="1"/>
  <c r="G32" i="1"/>
  <c r="F33" i="1"/>
  <c r="G33" i="1"/>
  <c r="F35" i="1"/>
  <c r="F36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<sst xmlns="http://schemas.openxmlformats.org/spreadsheetml/2006/main" count="30" uniqueCount="28">
  <si>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</si>
  <si>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</si>
  <si>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</si>
  <si>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</si>
  <si>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</si>
  <si>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</si>
  <si>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</si>
  <si>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</si>
  <si>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</si>
  <si>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</si>
  <si>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</si>
  <si>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</si>
  <si>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</si>
  <si>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</si>
  <si>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</si>
  <si>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</si>
  <si>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</si>
  <si>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</si>
  <si>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</si>
  <si>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</si>
  <si>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</si>
  <si>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</si>
  <si>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</si>
  <si>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</si>
  <si>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Built up area</t>
  </si>
  <si>
    <t>DV</t>
  </si>
  <si>
    <t>Rv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</si>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</sst>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  <xf numFmtId="43" fontId="3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41</xdr:row>
      <xdr:rowOff>105880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2FBA1E-262F-4B7A-9777-F41CBDB21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7916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496475</xdr:colOff>
      <xdr:row>43</xdr:row>
      <xdr:rowOff>182144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19B52E-4622-4CD8-844A-0DDF27175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21275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496475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5914B5-22C2-49CF-A51B-9C38D6D6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21275" cy="8268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483861</xdr:colOff>
      <xdr:row>6</xdr:row>
      <xdr:rowOff>85725</xdr:rowOff>
    </xdr:from>
    <xdr:to>
      <xdr:col>15</xdr:col>
      <xdr:colOff>247650</xdr:colOff>
      <xdr:row>38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EB3CF5-3383-43B3-A016-DA9764286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28" t="8612" r="3633" b="19898"/>
        <a:stretch/>
      </xdr:blipFill>
      <xdr:spPr>
        <a:xfrm>
          <a:off x="483861" y="1228725"/>
          <a:ext cx="8907789" cy="6057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428626</xdr:colOff>
      <xdr:row>0</xdr:row>
      <xdr:rowOff>0</xdr:rowOff>
    </xdr:from>
    <xdr:to>
      <xdr:col>18</xdr:col>
      <xdr:colOff>6291</xdr:colOff>
      <xdr:row>36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5BAA61-AC26-4D70-B3FE-3BD0C70A2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45" t="7409" r="2852" b="4525"/>
        <a:stretch/>
      </xdr:blipFill>
      <xdr:spPr>
        <a:xfrm>
          <a:off x="2257426" y="0"/>
          <a:ext cx="8721665" cy="6972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4</xdr:row>
      <xdr:rowOff>114300</xdr:rowOff>
    </xdr:from>
    <xdr:to>
      <xdr:col>20</xdr:col>
      <xdr:colOff>433558</xdr:colOff>
      <xdr:row>44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F4476-672C-4DFA-B1FA-37B0CD2B6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96" t="8519" r="24887" b="8137"/>
        <a:stretch/>
      </xdr:blipFill>
      <xdr:spPr>
        <a:xfrm>
          <a:off x="4314825" y="876300"/>
          <a:ext cx="8310733" cy="756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D14" sqref="D14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2" max="12" width="10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23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26500</v>
      </c>
      <c r="C3" s="25"/>
      <c r="D3" s="4"/>
      <c r="E3" s="26">
        <v>2007</v>
      </c>
      <c r="F3" s="27">
        <v>2024</v>
      </c>
      <c r="G3" s="28">
        <f>F3-E3</f>
        <v>17</v>
      </c>
      <c r="L3" s="1"/>
      <c r="M3" s="2"/>
    </row>
    <row r="4" spans="1:13" ht="33" x14ac:dyDescent="0.3">
      <c r="A4" s="29" t="s">
        <v>1</v>
      </c>
      <c r="B4" s="10">
        <v>2700</v>
      </c>
      <c r="C4" s="25"/>
      <c r="D4" s="4"/>
      <c r="E4" t="s">
        <v>22</v>
      </c>
      <c r="F4" s="27" t="s">
        <v>24</v>
      </c>
      <c r="G4" s="28"/>
      <c r="K4" s="17"/>
      <c r="L4" s="1"/>
      <c r="M4" s="2"/>
    </row>
    <row r="5" spans="1:13" ht="16.5" x14ac:dyDescent="0.3">
      <c r="A5" s="21" t="s">
        <v>2</v>
      </c>
      <c r="B5" s="10">
        <f>B3-B4</f>
        <v>23800</v>
      </c>
      <c r="C5" s="25"/>
      <c r="D5" s="4"/>
      <c r="E5">
        <v>408</v>
      </c>
      <c r="F5">
        <f>45.49*10.764</f>
        <v>489.65436</v>
      </c>
      <c r="G5" s="7"/>
      <c r="L5" s="1"/>
      <c r="M5" s="2"/>
    </row>
    <row r="6" spans="1:13" ht="16.5" x14ac:dyDescent="0.3">
      <c r="A6" s="21" t="s">
        <v>3</v>
      </c>
      <c r="B6" s="10">
        <f>B4</f>
        <v>2700</v>
      </c>
      <c r="C6" s="25"/>
      <c r="D6" s="4"/>
      <c r="F6" s="4">
        <v>19700</v>
      </c>
      <c r="G6" s="4"/>
      <c r="H6" s="12"/>
      <c r="I6" s="12"/>
      <c r="J6" s="12"/>
      <c r="K6" s="12"/>
      <c r="L6" s="1"/>
      <c r="M6" s="2"/>
    </row>
    <row r="7" spans="1:13" ht="16.5" x14ac:dyDescent="0.3">
      <c r="A7" s="21" t="s">
        <v>4</v>
      </c>
      <c r="B7" s="30">
        <v>17</v>
      </c>
      <c r="C7" s="31"/>
      <c r="D7" s="32"/>
      <c r="F7" s="4">
        <f>F6*F5</f>
        <v>9646190.8919999991</v>
      </c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43</v>
      </c>
      <c r="C8" s="31"/>
      <c r="D8" s="33"/>
      <c r="F8" s="34"/>
      <c r="G8" s="34"/>
      <c r="H8" s="12"/>
      <c r="I8" s="12"/>
      <c r="L8" s="49"/>
      <c r="M8" s="3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50"/>
      <c r="M9" s="14"/>
    </row>
    <row r="10" spans="1:13" ht="33" x14ac:dyDescent="0.3">
      <c r="A10" s="29" t="s">
        <v>7</v>
      </c>
      <c r="B10" s="30">
        <f>90*B7/B9</f>
        <v>25.5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0.255</v>
      </c>
      <c r="C11" s="37"/>
      <c r="D11" s="38"/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688.5</v>
      </c>
      <c r="C12" s="39"/>
      <c r="D12" s="40"/>
      <c r="E12" t="s">
        <v>27</v>
      </c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2011.5</v>
      </c>
      <c r="C13" s="39"/>
      <c r="D13" s="40"/>
      <c r="E13">
        <v>408</v>
      </c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23800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25811.5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21</v>
      </c>
      <c r="B16" s="41">
        <v>408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11</v>
      </c>
      <c r="B17" s="43">
        <f>B16*B15</f>
        <v>10531092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26</v>
      </c>
      <c r="B18" s="43">
        <f>B17*0.9</f>
        <v>9477982.8000000007</v>
      </c>
      <c r="C18" s="44"/>
      <c r="D18" s="4"/>
      <c r="E18" s="3"/>
      <c r="F18" s="45"/>
      <c r="G18" s="3"/>
      <c r="H18" s="4"/>
      <c r="M18" s="3"/>
      <c r="N18" s="4"/>
    </row>
    <row r="19" spans="1:14" ht="16.5" x14ac:dyDescent="0.3">
      <c r="A19" s="42" t="s">
        <v>25</v>
      </c>
      <c r="B19" s="43">
        <f>B17*0.8</f>
        <v>8424873.5999999996</v>
      </c>
      <c r="C19" s="44"/>
      <c r="D19" s="4"/>
      <c r="E19" s="3"/>
      <c r="F19" s="45"/>
      <c r="G19" s="3"/>
      <c r="H19" s="4"/>
      <c r="M19" s="3"/>
      <c r="N19" s="4"/>
    </row>
    <row r="20" spans="1:14" ht="16.5" x14ac:dyDescent="0.3">
      <c r="A20" s="42" t="s">
        <v>12</v>
      </c>
      <c r="B20" s="43">
        <f>499*B4</f>
        <v>1347300</v>
      </c>
      <c r="C20" s="44"/>
      <c r="D20" s="4"/>
      <c r="E20" s="4"/>
      <c r="F20" s="3"/>
    </row>
    <row r="21" spans="1:14" ht="16.5" x14ac:dyDescent="0.3">
      <c r="A21" s="41" t="s">
        <v>16</v>
      </c>
      <c r="B21" s="43">
        <f>B17*0.025/12</f>
        <v>21939.774999999998</v>
      </c>
      <c r="C21" s="43"/>
      <c r="D21" s="4"/>
      <c r="E21" s="4"/>
      <c r="F21" s="3"/>
    </row>
    <row r="22" spans="1:14" x14ac:dyDescent="0.25">
      <c r="B22" s="46"/>
    </row>
    <row r="23" spans="1:14" x14ac:dyDescent="0.25">
      <c r="B23" s="46"/>
    </row>
    <row r="25" spans="1:14" x14ac:dyDescent="0.25">
      <c r="C25" t="s">
        <v>14</v>
      </c>
    </row>
    <row r="26" spans="1:14" x14ac:dyDescent="0.25">
      <c r="B26" s="47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7">
        <f>C27/1.2</f>
        <v>666.66666666666674</v>
      </c>
      <c r="C27" s="5">
        <v>800</v>
      </c>
      <c r="D27" s="5"/>
      <c r="E27" s="5">
        <v>15800000</v>
      </c>
      <c r="F27" s="6">
        <f t="shared" ref="F27:F33" si="0">E27/B27</f>
        <v>23699.999999999996</v>
      </c>
      <c r="G27" s="6">
        <f>E27/C27</f>
        <v>19750</v>
      </c>
      <c r="H27" s="6" t="e">
        <f>E27/D27</f>
        <v>#DIV/0!</v>
      </c>
      <c r="I27" s="5">
        <f>C27/B27</f>
        <v>1.2</v>
      </c>
      <c r="J27" s="8"/>
    </row>
    <row r="28" spans="1:14" ht="17.25" x14ac:dyDescent="0.3">
      <c r="B28" s="47">
        <v>455</v>
      </c>
      <c r="C28" s="5">
        <v>615</v>
      </c>
      <c r="D28" s="5"/>
      <c r="E28" s="5">
        <v>10500000</v>
      </c>
      <c r="F28" s="6">
        <f t="shared" si="0"/>
        <v>23076.923076923078</v>
      </c>
      <c r="G28" s="6">
        <f>E28/C28</f>
        <v>17073.170731707316</v>
      </c>
      <c r="H28" s="6" t="e">
        <f>E28/D28</f>
        <v>#DIV/0!</v>
      </c>
      <c r="I28" s="5">
        <f>C28/B28</f>
        <v>1.3516483516483517</v>
      </c>
      <c r="J28" s="8"/>
    </row>
    <row r="29" spans="1:14" x14ac:dyDescent="0.25">
      <c r="B29" s="47">
        <v>352</v>
      </c>
      <c r="C29" s="5"/>
      <c r="D29" s="5"/>
      <c r="E29" s="6">
        <v>11000000</v>
      </c>
      <c r="F29" s="6">
        <f t="shared" si="0"/>
        <v>31250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7"/>
      <c r="C30" s="5">
        <v>615</v>
      </c>
      <c r="D30" s="5"/>
      <c r="E30" s="6">
        <v>10500000</v>
      </c>
      <c r="F30" s="6" t="e">
        <f t="shared" si="0"/>
        <v>#DIV/0!</v>
      </c>
      <c r="G30" s="6">
        <f t="shared" si="1"/>
        <v>17073.170731707316</v>
      </c>
      <c r="H30" s="6" t="e">
        <f>E30/#REF!</f>
        <v>#REF!</v>
      </c>
      <c r="I30" s="5" t="e">
        <f>#REF!/B30</f>
        <v>#REF!</v>
      </c>
    </row>
    <row r="31" spans="1:14" x14ac:dyDescent="0.25">
      <c r="B31" s="47">
        <f>C31/1.25</f>
        <v>648</v>
      </c>
      <c r="C31" s="48">
        <v>810</v>
      </c>
      <c r="E31" s="9">
        <v>17000000</v>
      </c>
      <c r="F31" s="9">
        <f>E31/B31</f>
        <v>26234.567901234568</v>
      </c>
      <c r="G31" s="6">
        <f t="shared" si="1"/>
        <v>20987.654320987655</v>
      </c>
      <c r="H31" s="9" t="e">
        <f>E31/#REF!</f>
        <v>#REF!</v>
      </c>
      <c r="I31" s="5">
        <f>C31/B31</f>
        <v>1.25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9" x14ac:dyDescent="0.25">
      <c r="E33" s="48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4" spans="1:9" x14ac:dyDescent="0.25">
      <c r="A34">
        <v>408</v>
      </c>
      <c r="B34" s="24">
        <v>9200000</v>
      </c>
      <c r="C34">
        <f>B34/A34</f>
        <v>22549.019607843136</v>
      </c>
    </row>
    <row r="35" spans="1:9" x14ac:dyDescent="0.25">
      <c r="A35">
        <v>377</v>
      </c>
      <c r="B35" s="24">
        <v>6000000</v>
      </c>
      <c r="C35">
        <f t="shared" ref="C35:C40" si="2">B35/A35</f>
        <v>15915.119363395226</v>
      </c>
      <c r="D35">
        <v>26500</v>
      </c>
      <c r="E35">
        <v>30000</v>
      </c>
      <c r="F35">
        <f>E35+D35+B35</f>
        <v>6056500</v>
      </c>
      <c r="H35" s="4"/>
      <c r="I35" s="4">
        <f>B15/C34</f>
        <v>1.1446839130434783</v>
      </c>
    </row>
    <row r="36" spans="1:9" x14ac:dyDescent="0.25">
      <c r="C36" t="e">
        <f t="shared" si="2"/>
        <v>#DIV/0!</v>
      </c>
      <c r="D36">
        <v>100</v>
      </c>
      <c r="E36">
        <v>100</v>
      </c>
      <c r="F36">
        <f>E36+D36+B36</f>
        <v>200</v>
      </c>
      <c r="H36" s="4"/>
    </row>
    <row r="37" spans="1:9" x14ac:dyDescent="0.25">
      <c r="C37" t="e">
        <f t="shared" si="2"/>
        <v>#DIV/0!</v>
      </c>
      <c r="I37" s="4"/>
    </row>
    <row r="38" spans="1:9" ht="15.75" x14ac:dyDescent="0.25">
      <c r="A38" s="11"/>
      <c r="C38" t="e">
        <f t="shared" si="2"/>
        <v>#DIV/0!</v>
      </c>
    </row>
    <row r="39" spans="1:9" ht="15.75" x14ac:dyDescent="0.25">
      <c r="A39" s="11"/>
      <c r="C39" t="e">
        <f t="shared" si="2"/>
        <v>#DIV/0!</v>
      </c>
    </row>
    <row r="40" spans="1:9" ht="15.75" x14ac:dyDescent="0.25">
      <c r="A40" s="11"/>
      <c r="C40" t="e">
        <f t="shared" si="2"/>
        <v>#DIV/0!</v>
      </c>
    </row>
    <row r="41" spans="1:9" ht="15.75" x14ac:dyDescent="0.25">
      <c r="A41" s="11"/>
    </row>
    <row r="42" spans="1:9" ht="15.75" x14ac:dyDescent="0.25">
      <c r="A42" s="11"/>
    </row>
    <row r="43" spans="1:9" ht="15.75" x14ac:dyDescent="0.25">
      <c r="A43" s="11"/>
    </row>
    <row r="44" spans="1:9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U33" sqref="U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D1" workbookViewId="0">
      <selection activeCell="Q47" sqref="Q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3F4CC-552A-426A-AAAA-87480D1AFF9D}">
  <dimension ref="A1"/>
  <sheetViews>
    <sheetView topLeftCell="D1" workbookViewId="0">
      <selection activeCell="P59" sqref="P5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Sheet6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2024-07-06T09:13:44Z</dcterms:modified>
</cp:coreProperties>
</file>