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Pankaj Pawar_Row House Case_Vani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3" l="1"/>
  <c r="Q12" i="4"/>
  <c r="D27" i="23" l="1"/>
  <c r="C18" i="25" l="1"/>
  <c r="P16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Q6" i="4" s="1"/>
  <c r="P7" i="4"/>
  <c r="Q7" i="4" s="1"/>
  <c r="P19" i="4" l="1"/>
  <c r="Q19" i="4" s="1"/>
  <c r="Q8" i="4"/>
  <c r="Q9" i="4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<sst xmlns="http://schemas.openxmlformats.org/spreadsheetml/2006/main" count="129" uniqueCount="99">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</sst>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43" fontId="0" fillId="0" borderId="0" xfId="0" applyNumberForma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133350</xdr:rowOff>
    </xdr:from>
    <xdr:to>
      <xdr:col>9</xdr:col>
      <xdr:colOff>476250</xdr:colOff>
      <xdr:row>20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5734050" cy="3686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9</xdr:col>
      <xdr:colOff>409575</xdr:colOff>
      <xdr:row>19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5734050" cy="3562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21435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19400</v>
      </c>
      <c r="D3" s="40"/>
      <c r="E3" s="40"/>
      <c r="F3" s="40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0" t="s">
        <v>81</v>
      </c>
      <c r="C5" s="55">
        <f>C3+C4</f>
        <v>19400</v>
      </c>
      <c r="D5" s="56" t="s">
        <v>61</v>
      </c>
      <c r="E5" s="57">
        <f>ROUND(C5/10.764,0)</f>
        <v>1802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82</v>
      </c>
      <c r="C6" s="51">
        <v>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83</v>
      </c>
      <c r="C7" s="55">
        <f>C5-C6</f>
        <v>19400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84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85</v>
      </c>
      <c r="C9" s="73"/>
      <c r="D9" s="55">
        <f>ROUND(C7*D8,0)</f>
        <v>19400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86</v>
      </c>
      <c r="C10" s="55">
        <f>C6+D9</f>
        <v>19400</v>
      </c>
      <c r="D10" s="56" t="s">
        <v>61</v>
      </c>
      <c r="E10" s="57">
        <f>ROUND(C10/10.764,0)</f>
        <v>1802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2021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3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6">
        <f>60-C14</f>
        <v>57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939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1692078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1878000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" workbookViewId="0">
      <selection activeCell="F23" sqref="F23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8"/>
      <c r="C3" s="19">
        <v>2900</v>
      </c>
      <c r="D3" s="20" t="s">
        <v>97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900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900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2900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98</v>
      </c>
      <c r="B18" s="7"/>
      <c r="C18" s="74">
        <v>939</v>
      </c>
      <c r="D18" s="74"/>
      <c r="E18" s="75"/>
      <c r="F18" s="76"/>
      <c r="G18" s="76"/>
    </row>
    <row r="19" spans="1:9">
      <c r="A19" s="15"/>
      <c r="B19" s="6"/>
      <c r="C19" s="29">
        <f>C18*C16</f>
        <v>2723100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C20*75</f>
        <v>194020875</v>
      </c>
      <c r="C20" s="30">
        <f>C19*95%</f>
        <v>2586945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2178480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1878000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5673.125</v>
      </c>
      <c r="D25" s="30"/>
    </row>
    <row r="26" spans="1:9">
      <c r="C26" s="30"/>
      <c r="D26" s="30"/>
    </row>
    <row r="27" spans="1:9">
      <c r="C27" s="30">
        <v>87.27</v>
      </c>
      <c r="D27" s="118">
        <f>C27*10.764</f>
        <v>939.37427999999989</v>
      </c>
      <c r="E27" s="119"/>
      <c r="F27" s="119"/>
    </row>
    <row r="28" spans="1:9">
      <c r="C28"/>
      <c r="D28" s="117">
        <f>D27/1.35</f>
        <v>695.83279999999991</v>
      </c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J16" sqref="J1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5" t="e">
        <f t="shared" ref="F2:F15" si="5">ROUND((E2/B2),0)</f>
        <v>#DIV/0!</v>
      </c>
      <c r="G2" s="65" t="e">
        <f t="shared" ref="G2:G15" si="6">ROUND((E2/C2),0)</f>
        <v>#DIV/0!</v>
      </c>
      <c r="H2" s="65" t="e">
        <f t="shared" ref="H2:H15" si="7">ROUND((E2/D2),0)</f>
        <v>#DIV/0!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/>
      <c r="P2" s="73"/>
      <c r="Q2" s="73"/>
      <c r="R2" s="2"/>
      <c r="S2" s="2"/>
      <c r="T2" s="2"/>
      <c r="AA2" s="67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5" t="e">
        <f t="shared" si="5"/>
        <v>#DIV/0!</v>
      </c>
      <c r="G3" s="65" t="e">
        <f t="shared" si="6"/>
        <v>#DIV/0!</v>
      </c>
      <c r="H3" s="65" t="e">
        <f t="shared" si="7"/>
        <v>#DIV/0!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/>
      <c r="P3" s="73"/>
      <c r="Q3" s="73"/>
      <c r="R3" s="2"/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5" t="e">
        <f t="shared" si="5"/>
        <v>#DIV/0!</v>
      </c>
      <c r="G4" s="65" t="e">
        <f t="shared" si="6"/>
        <v>#DIV/0!</v>
      </c>
      <c r="H4" s="65" t="e">
        <f t="shared" si="7"/>
        <v>#DIV/0!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/>
      <c r="P4" s="73"/>
      <c r="Q4" s="73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5" t="e">
        <f t="shared" si="5"/>
        <v>#DIV/0!</v>
      </c>
      <c r="G5" s="65" t="e">
        <f t="shared" si="6"/>
        <v>#DIV/0!</v>
      </c>
      <c r="H5" s="65" t="e">
        <f t="shared" si="7"/>
        <v>#DIV/0!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/>
      <c r="P5" s="73"/>
      <c r="Q5" s="73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0">O6/1.2</f>
        <v>0</v>
      </c>
      <c r="Q6" s="73">
        <f t="shared" ref="Q2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2"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2916.666666666667</v>
      </c>
      <c r="C8" s="4">
        <f t="shared" si="2"/>
        <v>3500.0000000000005</v>
      </c>
      <c r="D8" s="4">
        <f t="shared" si="3"/>
        <v>4200</v>
      </c>
      <c r="E8" s="5">
        <f t="shared" si="4"/>
        <v>10000000</v>
      </c>
      <c r="F8" s="4">
        <f t="shared" si="5"/>
        <v>3429</v>
      </c>
      <c r="G8" s="4">
        <f t="shared" si="6"/>
        <v>2857</v>
      </c>
      <c r="H8" s="4">
        <f t="shared" si="7"/>
        <v>2381</v>
      </c>
      <c r="I8" s="4">
        <f t="shared" si="8"/>
        <v>0</v>
      </c>
      <c r="J8" s="4">
        <f t="shared" si="9"/>
        <v>0</v>
      </c>
      <c r="O8" s="73">
        <v>0</v>
      </c>
      <c r="P8" s="73">
        <v>3500</v>
      </c>
      <c r="Q8" s="73">
        <f t="shared" ref="Q8" si="13">P8/1.2</f>
        <v>2916.666666666667</v>
      </c>
      <c r="R8" s="2">
        <v>10000000</v>
      </c>
      <c r="S8" s="2"/>
      <c r="T8" s="2"/>
    </row>
    <row r="9" spans="1:35">
      <c r="A9" s="4">
        <f t="shared" si="0"/>
        <v>0</v>
      </c>
      <c r="B9" s="4">
        <f t="shared" si="1"/>
        <v>1146.6666666666667</v>
      </c>
      <c r="C9" s="4">
        <f t="shared" si="2"/>
        <v>1376</v>
      </c>
      <c r="D9" s="4">
        <f t="shared" si="3"/>
        <v>1651.2</v>
      </c>
      <c r="E9" s="5">
        <f t="shared" si="4"/>
        <v>4128000</v>
      </c>
      <c r="F9" s="4">
        <f t="shared" si="5"/>
        <v>3600</v>
      </c>
      <c r="G9" s="4">
        <f t="shared" si="6"/>
        <v>3000</v>
      </c>
      <c r="H9" s="4">
        <f t="shared" si="7"/>
        <v>2500</v>
      </c>
      <c r="I9" s="4">
        <f t="shared" si="8"/>
        <v>0</v>
      </c>
      <c r="J9" s="4">
        <f t="shared" si="9"/>
        <v>0</v>
      </c>
      <c r="O9" s="73">
        <v>0</v>
      </c>
      <c r="P9" s="73">
        <v>1376</v>
      </c>
      <c r="Q9" s="73">
        <f t="shared" ref="Q9" si="14">P9/1.2</f>
        <v>1146.6666666666667</v>
      </c>
      <c r="R9" s="2">
        <v>4128000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5">O10/1.2</f>
        <v>0</v>
      </c>
      <c r="Q10" s="73">
        <f t="shared" ref="Q10" si="16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7">O11/1.2</f>
        <v>0</v>
      </c>
      <c r="Q11">
        <f t="shared" ref="Q11" si="18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9">O12/1.2</f>
        <v>0</v>
      </c>
      <c r="Q12">
        <f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0">O13/1.2</f>
        <v>0</v>
      </c>
      <c r="Q13">
        <f t="shared" ref="Q13" si="21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2">O14/1.2</f>
        <v>0</v>
      </c>
      <c r="Q14">
        <f t="shared" ref="Q14:Q15" si="23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2"/>
        <v>0</v>
      </c>
      <c r="Q15">
        <f t="shared" si="23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 s="73">
        <v>0</v>
      </c>
      <c r="P16">
        <f>O16/1.2</f>
        <v>0</v>
      </c>
      <c r="Q16">
        <f t="shared" ref="Q16:Q18" si="33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 s="73">
        <v>0</v>
      </c>
      <c r="P17">
        <f t="shared" ref="P17" si="34">O17/1.2</f>
        <v>0</v>
      </c>
      <c r="Q17">
        <f t="shared" si="33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 s="73">
        <v>0</v>
      </c>
      <c r="P18">
        <f>O18/1.2</f>
        <v>0</v>
      </c>
      <c r="Q18">
        <f t="shared" si="33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3">
        <v>0</v>
      </c>
      <c r="P19" s="73">
        <f>O19/1.2</f>
        <v>0</v>
      </c>
      <c r="Q19" s="73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12" sqref="M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H26" sqref="H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2024-07-05T10:31:50Z</dcterms:modified>
</cp:coreProperties>
</file>