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BOM\T M C Branch Thane\Suresh Ramrao Itkapalle\Office No. 208\"/>
    </mc:Choice>
  </mc:AlternateContent>
  <xr:revisionPtr revIDLastSave="0" documentId="13_ncr:1_{DD70A7EF-29F2-475B-A386-C09D62DF7857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</sheets>
  <calcPr calcId="191029"/>
</workbook>
</file>

<file path=xl/calcChain.xml><?xml version="1.0" encoding="utf-8"?>
<calcChain xmlns="http://schemas.openxmlformats.org/spreadsheetml/2006/main">
  <c r="N32" i="4" l="1"/>
  <c r="N31" i="4"/>
  <c r="N30" i="4"/>
  <c r="N29" i="4"/>
  <c r="N28" i="4"/>
  <c r="N27" i="4"/>
  <c r="P7" i="4" l="1"/>
  <c r="Q7" i="4" s="1"/>
  <c r="V2" i="4"/>
  <c r="U2" i="4"/>
  <c r="Q2" i="4"/>
  <c r="G20" i="4"/>
  <c r="G28" i="4"/>
  <c r="H18" i="4"/>
  <c r="P14" i="4"/>
  <c r="Q14" i="4" s="1"/>
  <c r="P13" i="4"/>
  <c r="Q13" i="4" s="1"/>
  <c r="P12" i="4"/>
  <c r="Q12" i="4" s="1"/>
  <c r="P11" i="4"/>
  <c r="Q11" i="4" s="1"/>
  <c r="P10" i="4"/>
  <c r="P9" i="4"/>
  <c r="Q8" i="4"/>
  <c r="Q6" i="4"/>
  <c r="P5" i="4"/>
  <c r="Q4" i="4"/>
  <c r="Q3" i="4"/>
  <c r="P2" i="4"/>
  <c r="C15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<sst xmlns="http://schemas.openxmlformats.org/spreadsheetml/2006/main" count="33" uniqueCount="29">
  <si>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</si>
  <si>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</si>
  <si>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</si>
  <si>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</si>
  <si>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</si>
  <si>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</si>
  <si>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</si>
  <si>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</si>
  <si>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</si>
  <si>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</si>
  <si>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</si>
  <si>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</si>
  <si>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</si>
  <si>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rate</t>
  </si>
  <si>
    <t>fmv</t>
  </si>
  <si>
    <t>O. No. 208, 2dn floor, Oriana business park, wagle in, estate, panchpakhadi</t>
  </si>
  <si>
    <t>ca</t>
  </si>
  <si>
    <t>1 carpark</t>
  </si>
  <si>
    <t>agreement - 16.07.20</t>
  </si>
  <si>
    <t>av</t>
  </si>
  <si>
    <t>sd</t>
  </si>
  <si>
    <t>rd</t>
  </si>
  <si>
    <t>bv</t>
  </si>
  <si>
    <t>oc - 2018</t>
  </si>
  <si>
    <t>29.03.23</t>
  </si>
  <si>
    <t>oriana</t>
  </si>
  <si>
    <t>mca</t>
  </si>
  <si>
    <t>builder salable  - 709</t>
  </si>
  <si>
    <t>18000 to 20000/-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</si>
</sst>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45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556C1A5-8155-40C6-8F4B-3E79DC360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1438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553718</xdr:colOff>
      <xdr:row>38</xdr:row>
      <xdr:rowOff>115300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FA67E4-A974-41C9-BD26-34D679541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88118" cy="71638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420435</xdr:colOff>
      <xdr:row>43</xdr:row>
      <xdr:rowOff>67828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051C71-6D1A-4A91-A70C-E3412670B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564435" cy="82593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16</xdr:col>
      <xdr:colOff>363277</xdr:colOff>
      <xdr:row>51</xdr:row>
      <xdr:rowOff>67881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55B67A1-EE20-4099-BF16-5DDB7F982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507277" cy="8640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201329</xdr:colOff>
      <xdr:row>46</xdr:row>
      <xdr:rowOff>48828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0C6D250-5AA1-4283-8AF8-97D640F1D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345329" cy="86213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220382</xdr:colOff>
      <xdr:row>48</xdr:row>
      <xdr:rowOff>39308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50004A0-33F7-4DD6-BB29-FF3A51A1D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64382" cy="86594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15</xdr:col>
      <xdr:colOff>182277</xdr:colOff>
      <xdr:row>52</xdr:row>
      <xdr:rowOff>48828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8A2CD56-1B8D-47EB-8077-B9E2E9BD1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326277" cy="862132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21</xdr:col>
      <xdr:colOff>344224</xdr:colOff>
      <xdr:row>45</xdr:row>
      <xdr:rowOff>10723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2BACB7C-2321-4CDA-ACF7-CC451D9FF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488224" cy="858322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182277</xdr:colOff>
      <xdr:row>46</xdr:row>
      <xdr:rowOff>39302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834B0D3-0049-4B2D-B69C-F3142A999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26277" cy="861180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315645</xdr:colOff>
      <xdr:row>45</xdr:row>
      <xdr:rowOff>182170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894C16D-DA5B-4174-979F-B171A3E1E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59645" cy="856417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31</xdr:col>
      <xdr:colOff>409575</xdr:colOff>
      <xdr:row>42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339304-D222-4BA4-BC1B-3D2F0607E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0"/>
          <a:ext cx="18087975" cy="81438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P22" sqref="P2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6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7.8554687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1" max="21" width="14.42578125" bestFit="1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8" t="s">
        <v>1</v>
      </c>
      <c r="F1" s="8" t="s">
        <v>8</v>
      </c>
      <c r="G1" s="8" t="s">
        <v>11</v>
      </c>
      <c r="H1" s="8" t="s">
        <v>12</v>
      </c>
      <c r="I1" s="8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566.61695999999995</v>
      </c>
      <c r="C2" s="4">
        <f>B2*1.2</f>
        <v>679.94035199999996</v>
      </c>
      <c r="D2" s="4">
        <f t="shared" ref="D2:D13" si="2">C2*1.2</f>
        <v>815.92842239999993</v>
      </c>
      <c r="E2" s="15">
        <f t="shared" ref="E2:E13" si="3">R2</f>
        <v>10170000</v>
      </c>
      <c r="F2" s="14">
        <f t="shared" ref="F2:F13" si="4">ROUND((E2/B2),0)</f>
        <v>17949</v>
      </c>
      <c r="G2" s="9">
        <f t="shared" ref="G2:G13" si="5">ROUND((E2/C2),0)</f>
        <v>14957</v>
      </c>
      <c r="H2" s="9">
        <f t="shared" ref="H2:H13" si="6">ROUND((E2/D2),0)</f>
        <v>12464</v>
      </c>
      <c r="I2" s="9" t="e">
        <f>#REF!</f>
        <v>#REF!</v>
      </c>
      <c r="J2" s="4">
        <f t="shared" ref="J2:J13" si="7">S2</f>
        <v>2</v>
      </c>
      <c r="O2">
        <v>0</v>
      </c>
      <c r="P2">
        <f t="shared" ref="P2:P14" si="8">O2/1.2</f>
        <v>0</v>
      </c>
      <c r="Q2">
        <f>52.64*10.764</f>
        <v>566.61695999999995</v>
      </c>
      <c r="R2" s="2">
        <v>10170000</v>
      </c>
      <c r="S2" s="7">
        <v>2</v>
      </c>
      <c r="T2" s="7" t="s">
        <v>24</v>
      </c>
      <c r="U2" s="2">
        <f>R2+508500+30000</f>
        <v>10708500</v>
      </c>
      <c r="V2">
        <f>U2/Q2</f>
        <v>18899.010717928388</v>
      </c>
    </row>
    <row r="3" spans="1:22" x14ac:dyDescent="0.25">
      <c r="A3" s="4">
        <f t="shared" si="0"/>
        <v>0</v>
      </c>
      <c r="B3" s="4">
        <f t="shared" si="1"/>
        <v>2083.3333333333335</v>
      </c>
      <c r="C3" s="4">
        <f t="shared" ref="C3:C15" si="9">B3*1.2</f>
        <v>2500</v>
      </c>
      <c r="D3" s="4">
        <f t="shared" si="2"/>
        <v>3000</v>
      </c>
      <c r="E3" s="15">
        <f t="shared" si="3"/>
        <v>29500000</v>
      </c>
      <c r="F3" s="9">
        <f t="shared" si="4"/>
        <v>14160</v>
      </c>
      <c r="G3" s="9">
        <f t="shared" si="5"/>
        <v>11800</v>
      </c>
      <c r="H3" s="9">
        <f t="shared" si="6"/>
        <v>9833</v>
      </c>
      <c r="I3" s="9" t="e">
        <f>#REF!</f>
        <v>#REF!</v>
      </c>
      <c r="J3" s="4">
        <f t="shared" si="7"/>
        <v>0</v>
      </c>
      <c r="O3">
        <v>0</v>
      </c>
      <c r="P3">
        <v>2500</v>
      </c>
      <c r="Q3">
        <f t="shared" ref="Q3:Q14" si="10">P3/1.2</f>
        <v>2083.3333333333335</v>
      </c>
      <c r="R3" s="2">
        <v>29500000</v>
      </c>
      <c r="S3" s="7"/>
      <c r="T3" s="7"/>
    </row>
    <row r="4" spans="1:22" x14ac:dyDescent="0.25">
      <c r="A4" s="4">
        <f t="shared" si="0"/>
        <v>0</v>
      </c>
      <c r="B4" s="4">
        <f t="shared" si="1"/>
        <v>1161.6666666666667</v>
      </c>
      <c r="C4" s="4">
        <f t="shared" si="9"/>
        <v>1394</v>
      </c>
      <c r="D4" s="4">
        <f t="shared" si="2"/>
        <v>1672.8</v>
      </c>
      <c r="E4" s="15">
        <f t="shared" si="3"/>
        <v>15000000</v>
      </c>
      <c r="F4" s="9">
        <f t="shared" si="4"/>
        <v>12912</v>
      </c>
      <c r="G4" s="9">
        <f t="shared" si="5"/>
        <v>10760</v>
      </c>
      <c r="H4" s="9">
        <f t="shared" si="6"/>
        <v>8967</v>
      </c>
      <c r="I4" s="9" t="e">
        <f>#REF!</f>
        <v>#REF!</v>
      </c>
      <c r="J4" s="4">
        <f t="shared" si="7"/>
        <v>0</v>
      </c>
      <c r="O4">
        <v>0</v>
      </c>
      <c r="P4">
        <v>1394</v>
      </c>
      <c r="Q4">
        <f t="shared" si="10"/>
        <v>1161.6666666666667</v>
      </c>
      <c r="R4" s="2">
        <v>15000000</v>
      </c>
      <c r="S4" s="7"/>
      <c r="T4" s="7"/>
    </row>
    <row r="5" spans="1:22" x14ac:dyDescent="0.25">
      <c r="A5" s="4">
        <f t="shared" si="0"/>
        <v>0</v>
      </c>
      <c r="B5" s="4">
        <f t="shared" si="1"/>
        <v>263</v>
      </c>
      <c r="C5" s="4">
        <f t="shared" si="9"/>
        <v>315.59999999999997</v>
      </c>
      <c r="D5" s="4">
        <f t="shared" si="2"/>
        <v>378.71999999999997</v>
      </c>
      <c r="E5" s="15">
        <f t="shared" si="3"/>
        <v>8000000</v>
      </c>
      <c r="F5" s="9">
        <f t="shared" si="4"/>
        <v>30418</v>
      </c>
      <c r="G5" s="9">
        <f t="shared" si="5"/>
        <v>25349</v>
      </c>
      <c r="H5" s="9">
        <f t="shared" si="6"/>
        <v>21124</v>
      </c>
      <c r="I5" s="9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263</v>
      </c>
      <c r="R5" s="2">
        <v>8000000</v>
      </c>
      <c r="S5" s="7"/>
      <c r="T5" s="7"/>
    </row>
    <row r="6" spans="1:22" x14ac:dyDescent="0.25">
      <c r="A6" s="4">
        <f t="shared" si="0"/>
        <v>0</v>
      </c>
      <c r="B6" s="4">
        <f t="shared" si="1"/>
        <v>250.83333333333334</v>
      </c>
      <c r="C6" s="4">
        <f t="shared" si="9"/>
        <v>301</v>
      </c>
      <c r="D6" s="4">
        <f t="shared" si="2"/>
        <v>361.2</v>
      </c>
      <c r="E6" s="15">
        <f t="shared" si="3"/>
        <v>10000000</v>
      </c>
      <c r="F6" s="9">
        <f t="shared" si="4"/>
        <v>39867</v>
      </c>
      <c r="G6" s="9">
        <f t="shared" si="5"/>
        <v>33223</v>
      </c>
      <c r="H6" s="9">
        <f t="shared" si="6"/>
        <v>27685</v>
      </c>
      <c r="I6" s="9" t="e">
        <f>#REF!</f>
        <v>#REF!</v>
      </c>
      <c r="J6" s="4">
        <f t="shared" si="7"/>
        <v>0</v>
      </c>
      <c r="O6">
        <v>0</v>
      </c>
      <c r="P6">
        <v>301</v>
      </c>
      <c r="Q6">
        <f t="shared" si="10"/>
        <v>250.83333333333334</v>
      </c>
      <c r="R6" s="2">
        <v>10000000</v>
      </c>
      <c r="S6" s="7"/>
      <c r="T6" s="7"/>
    </row>
    <row r="7" spans="1:22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15">
        <f t="shared" si="3"/>
        <v>0</v>
      </c>
      <c r="F7" s="9" t="e">
        <f t="shared" si="4"/>
        <v>#DIV/0!</v>
      </c>
      <c r="G7" s="9" t="e">
        <f t="shared" si="5"/>
        <v>#DIV/0!</v>
      </c>
      <c r="H7" s="9" t="e">
        <f t="shared" si="6"/>
        <v>#DIV/0!</v>
      </c>
      <c r="I7" s="9" t="e">
        <f>#REF!</f>
        <v>#REF!</v>
      </c>
      <c r="J7" s="4">
        <f t="shared" si="7"/>
        <v>0</v>
      </c>
      <c r="O7">
        <v>0</v>
      </c>
      <c r="P7">
        <f t="shared" ref="P7" si="11">O7/1.2</f>
        <v>0</v>
      </c>
      <c r="Q7">
        <f t="shared" ref="Q7" si="12">P7/1.2</f>
        <v>0</v>
      </c>
      <c r="R7" s="2">
        <v>0</v>
      </c>
      <c r="S7" s="7"/>
      <c r="T7" s="7"/>
    </row>
    <row r="8" spans="1:22" x14ac:dyDescent="0.25">
      <c r="A8" s="4">
        <f t="shared" si="0"/>
        <v>0</v>
      </c>
      <c r="B8" s="4">
        <f t="shared" si="1"/>
        <v>216.66666666666669</v>
      </c>
      <c r="C8" s="4">
        <f t="shared" si="9"/>
        <v>260</v>
      </c>
      <c r="D8" s="4">
        <f t="shared" si="2"/>
        <v>312</v>
      </c>
      <c r="E8" s="15">
        <f t="shared" si="3"/>
        <v>6000000</v>
      </c>
      <c r="F8" s="14">
        <f t="shared" si="4"/>
        <v>27692</v>
      </c>
      <c r="G8" s="9">
        <f t="shared" si="5"/>
        <v>23077</v>
      </c>
      <c r="H8" s="9">
        <f t="shared" si="6"/>
        <v>19231</v>
      </c>
      <c r="I8" s="9" t="e">
        <f>#REF!</f>
        <v>#REF!</v>
      </c>
      <c r="J8" s="4" t="str">
        <f t="shared" si="7"/>
        <v>oriana</v>
      </c>
      <c r="O8">
        <v>0</v>
      </c>
      <c r="P8">
        <v>260</v>
      </c>
      <c r="Q8">
        <f t="shared" si="10"/>
        <v>216.66666666666669</v>
      </c>
      <c r="R8" s="2">
        <v>6000000</v>
      </c>
      <c r="S8" s="7" t="s">
        <v>25</v>
      </c>
      <c r="T8" s="7"/>
    </row>
    <row r="9" spans="1:22" x14ac:dyDescent="0.25">
      <c r="A9" s="4">
        <f t="shared" si="0"/>
        <v>0</v>
      </c>
      <c r="B9" s="4">
        <f t="shared" si="1"/>
        <v>400</v>
      </c>
      <c r="C9" s="4">
        <f t="shared" si="9"/>
        <v>480</v>
      </c>
      <c r="D9" s="4">
        <f t="shared" si="2"/>
        <v>576</v>
      </c>
      <c r="E9" s="15">
        <f t="shared" si="3"/>
        <v>6500000</v>
      </c>
      <c r="F9" s="9">
        <f t="shared" si="4"/>
        <v>16250</v>
      </c>
      <c r="G9" s="9">
        <f t="shared" si="5"/>
        <v>13542</v>
      </c>
      <c r="H9" s="9">
        <f t="shared" si="6"/>
        <v>11285</v>
      </c>
      <c r="I9" s="9" t="e">
        <f>#REF!</f>
        <v>#REF!</v>
      </c>
      <c r="J9" s="4" t="str">
        <f t="shared" si="7"/>
        <v>oriana</v>
      </c>
      <c r="O9">
        <v>0</v>
      </c>
      <c r="P9">
        <f t="shared" si="8"/>
        <v>0</v>
      </c>
      <c r="Q9">
        <v>400</v>
      </c>
      <c r="R9" s="2">
        <v>6500000</v>
      </c>
      <c r="S9" s="7" t="s">
        <v>25</v>
      </c>
      <c r="T9" s="7"/>
    </row>
    <row r="10" spans="1:22" x14ac:dyDescent="0.25">
      <c r="A10" s="4">
        <f t="shared" si="0"/>
        <v>0</v>
      </c>
      <c r="B10" s="4">
        <f t="shared" si="1"/>
        <v>310</v>
      </c>
      <c r="C10" s="4">
        <f t="shared" si="9"/>
        <v>372</v>
      </c>
      <c r="D10" s="4">
        <f t="shared" si="2"/>
        <v>446.4</v>
      </c>
      <c r="E10" s="15">
        <f t="shared" si="3"/>
        <v>6500000</v>
      </c>
      <c r="F10" s="14">
        <f t="shared" si="4"/>
        <v>20968</v>
      </c>
      <c r="G10" s="9">
        <f t="shared" si="5"/>
        <v>17473</v>
      </c>
      <c r="H10" s="9">
        <f t="shared" si="6"/>
        <v>14561</v>
      </c>
      <c r="I10" s="9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v>310</v>
      </c>
      <c r="R10" s="2">
        <v>6500000</v>
      </c>
      <c r="S10" s="7"/>
      <c r="T10" s="7"/>
    </row>
    <row r="11" spans="1:22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9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7"/>
      <c r="T11" s="7"/>
    </row>
    <row r="12" spans="1:22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9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7"/>
      <c r="T12" s="7"/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5">
        <f t="shared" si="3"/>
        <v>0</v>
      </c>
      <c r="F13" s="9" t="e">
        <f t="shared" si="4"/>
        <v>#DIV/0!</v>
      </c>
      <c r="G13" s="9" t="e">
        <f t="shared" si="5"/>
        <v>#DIV/0!</v>
      </c>
      <c r="H13" s="9" t="e">
        <f t="shared" si="6"/>
        <v>#DIV/0!</v>
      </c>
      <c r="I13" s="9" t="e">
        <f>#REF!</f>
        <v>#REF!</v>
      </c>
      <c r="J13" s="4">
        <f t="shared" si="7"/>
        <v>0</v>
      </c>
      <c r="O13">
        <v>0</v>
      </c>
      <c r="P13">
        <f t="shared" si="8"/>
        <v>0</v>
      </c>
      <c r="Q13">
        <f t="shared" si="10"/>
        <v>0</v>
      </c>
      <c r="R13" s="2">
        <v>0</v>
      </c>
      <c r="S13" s="7"/>
      <c r="T13" s="7"/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15">
        <f t="shared" ref="E14:E15" si="14">R14</f>
        <v>0</v>
      </c>
      <c r="F14" s="9" t="e">
        <f t="shared" ref="F14:F15" si="15">ROUND((E14/B14),0)</f>
        <v>#DIV/0!</v>
      </c>
      <c r="G14" s="9" t="e">
        <f t="shared" ref="G14:G15" si="16">ROUND((E14/C14),0)</f>
        <v>#DIV/0!</v>
      </c>
      <c r="H14" s="9" t="e">
        <f t="shared" ref="H14:H15" si="17">ROUND((E14/D14),0)</f>
        <v>#DIV/0!</v>
      </c>
      <c r="I14" s="9" t="e">
        <f>#REF!</f>
        <v>#REF!</v>
      </c>
      <c r="J14" s="4">
        <f t="shared" ref="J14:J15" si="18">S14</f>
        <v>0</v>
      </c>
      <c r="O14">
        <v>0</v>
      </c>
      <c r="P14">
        <f t="shared" si="8"/>
        <v>0</v>
      </c>
      <c r="Q14">
        <f t="shared" si="10"/>
        <v>0</v>
      </c>
      <c r="R14" s="2">
        <v>0</v>
      </c>
      <c r="S14" s="7"/>
      <c r="T14" s="7"/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15">
        <f t="shared" si="14"/>
        <v>0</v>
      </c>
      <c r="F15" s="9" t="e">
        <f t="shared" si="15"/>
        <v>#DIV/0!</v>
      </c>
      <c r="G15" s="9" t="e">
        <f t="shared" si="16"/>
        <v>#DIV/0!</v>
      </c>
      <c r="H15" s="9" t="e">
        <f t="shared" si="17"/>
        <v>#DIV/0!</v>
      </c>
      <c r="I15" s="9" t="e">
        <f>#REF!</f>
        <v>#REF!</v>
      </c>
      <c r="J15" s="4">
        <f t="shared" si="18"/>
        <v>0</v>
      </c>
      <c r="O15">
        <v>0</v>
      </c>
      <c r="P15">
        <f t="shared" ref="P15" si="19">O15/1.2</f>
        <v>0</v>
      </c>
      <c r="Q15">
        <f t="shared" ref="Q15" si="20">P15/1.2</f>
        <v>0</v>
      </c>
      <c r="R15" s="2">
        <v>0</v>
      </c>
      <c r="S15" s="7"/>
      <c r="T15" s="7"/>
    </row>
    <row r="17" spans="6:24" x14ac:dyDescent="0.25">
      <c r="F17" s="6" t="s">
        <v>15</v>
      </c>
    </row>
    <row r="18" spans="6:24" x14ac:dyDescent="0.25">
      <c r="F18" s="6" t="s">
        <v>16</v>
      </c>
      <c r="G18">
        <v>710</v>
      </c>
      <c r="H18">
        <f>65.93*10.764</f>
        <v>709.67052000000001</v>
      </c>
    </row>
    <row r="19" spans="6:24" x14ac:dyDescent="0.25">
      <c r="F19" s="6" t="s">
        <v>13</v>
      </c>
      <c r="G19">
        <v>18500</v>
      </c>
      <c r="I19" t="s">
        <v>17</v>
      </c>
    </row>
    <row r="20" spans="6:24" x14ac:dyDescent="0.25">
      <c r="F20" s="6" t="s">
        <v>14</v>
      </c>
      <c r="G20">
        <f>G19*G18</f>
        <v>13135000</v>
      </c>
    </row>
    <row r="22" spans="6:24" x14ac:dyDescent="0.25">
      <c r="G22" s="5"/>
      <c r="H22" s="5"/>
      <c r="I22" t="s">
        <v>27</v>
      </c>
    </row>
    <row r="23" spans="6:24" x14ac:dyDescent="0.25">
      <c r="I23" t="s">
        <v>28</v>
      </c>
    </row>
    <row r="24" spans="6:24" x14ac:dyDescent="0.25">
      <c r="F24" s="6" t="s">
        <v>18</v>
      </c>
      <c r="I24" t="s">
        <v>23</v>
      </c>
      <c r="P24" s="10"/>
      <c r="Q24" s="10"/>
      <c r="R24" s="12"/>
      <c r="T24" s="10"/>
      <c r="U24" s="10"/>
      <c r="V24" s="10"/>
      <c r="W24" s="10"/>
      <c r="X24" s="10"/>
    </row>
    <row r="25" spans="6:24" x14ac:dyDescent="0.25">
      <c r="F25" s="6" t="s">
        <v>19</v>
      </c>
      <c r="G25">
        <v>8000000</v>
      </c>
      <c r="P25" s="10"/>
      <c r="Q25" s="13"/>
      <c r="R25" s="13"/>
      <c r="T25" s="13"/>
      <c r="U25" s="13"/>
      <c r="V25" s="10"/>
      <c r="W25" s="10"/>
      <c r="X25" s="10"/>
    </row>
    <row r="26" spans="6:24" x14ac:dyDescent="0.25">
      <c r="F26" s="6" t="s">
        <v>20</v>
      </c>
      <c r="G26">
        <v>400000</v>
      </c>
      <c r="I26" t="s">
        <v>26</v>
      </c>
      <c r="P26" s="10"/>
      <c r="Q26" s="10"/>
      <c r="R26" s="10"/>
      <c r="T26" s="10"/>
      <c r="U26" s="10"/>
      <c r="V26" s="10"/>
      <c r="W26" s="10"/>
      <c r="X26" s="10"/>
    </row>
    <row r="27" spans="6:24" x14ac:dyDescent="0.25">
      <c r="F27" s="6" t="s">
        <v>21</v>
      </c>
      <c r="G27">
        <v>30000</v>
      </c>
      <c r="I27">
        <v>3.73</v>
      </c>
      <c r="J27">
        <v>6.03</v>
      </c>
      <c r="N27">
        <f>J27*I27</f>
        <v>22.491900000000001</v>
      </c>
      <c r="P27" s="10"/>
      <c r="Q27" s="10"/>
      <c r="R27" s="10"/>
      <c r="T27" s="10"/>
      <c r="U27" s="10"/>
      <c r="V27" s="10"/>
      <c r="W27" s="10"/>
      <c r="X27" s="10"/>
    </row>
    <row r="28" spans="6:24" x14ac:dyDescent="0.25">
      <c r="F28" s="6" t="s">
        <v>22</v>
      </c>
      <c r="G28">
        <f>SUM(G25:G27)</f>
        <v>8430000</v>
      </c>
      <c r="I28">
        <v>1.4</v>
      </c>
      <c r="J28">
        <v>1.24</v>
      </c>
      <c r="N28">
        <f t="shared" ref="N28:N30" si="21">J28*I28</f>
        <v>1.736</v>
      </c>
      <c r="P28" s="10"/>
      <c r="Q28" s="10"/>
      <c r="R28" s="11"/>
      <c r="T28" s="11"/>
      <c r="U28" s="11"/>
      <c r="V28" s="10"/>
      <c r="W28" s="10"/>
      <c r="X28" s="10"/>
    </row>
    <row r="29" spans="6:24" x14ac:dyDescent="0.25">
      <c r="I29">
        <v>1.1000000000000001</v>
      </c>
      <c r="J29">
        <v>1.7</v>
      </c>
      <c r="N29">
        <f t="shared" si="21"/>
        <v>1.87</v>
      </c>
      <c r="P29" s="10"/>
      <c r="Q29" s="10"/>
      <c r="R29" s="10"/>
      <c r="T29" s="10"/>
      <c r="U29" s="10"/>
      <c r="V29" s="10"/>
      <c r="W29" s="10"/>
      <c r="X29" s="10"/>
    </row>
    <row r="30" spans="6:24" x14ac:dyDescent="0.25">
      <c r="I30">
        <v>5.8</v>
      </c>
      <c r="J30">
        <v>9.0299999999999994</v>
      </c>
      <c r="N30">
        <f t="shared" si="21"/>
        <v>52.373999999999995</v>
      </c>
      <c r="P30" s="10"/>
      <c r="Q30" s="10"/>
      <c r="R30" s="10"/>
      <c r="T30" s="10"/>
      <c r="U30" s="10"/>
      <c r="V30" s="10"/>
      <c r="W30" s="10"/>
      <c r="X30" s="10"/>
    </row>
    <row r="31" spans="6:24" x14ac:dyDescent="0.25">
      <c r="N31">
        <f>SUM(N27:N30)</f>
        <v>78.471900000000005</v>
      </c>
      <c r="P31" s="10"/>
      <c r="Q31" s="10"/>
      <c r="R31" s="10"/>
      <c r="T31" s="10"/>
      <c r="U31" s="10"/>
      <c r="V31" s="10"/>
      <c r="W31" s="10"/>
      <c r="X31" s="10"/>
    </row>
    <row r="32" spans="6:24" x14ac:dyDescent="0.25">
      <c r="N32">
        <f>N31*10.764</f>
        <v>844.67153159999998</v>
      </c>
      <c r="P32" s="10"/>
      <c r="Q32" s="10"/>
      <c r="R32" s="10"/>
      <c r="S32" s="5"/>
      <c r="T32" s="10"/>
      <c r="U32" s="10"/>
      <c r="V32" s="10"/>
      <c r="W32" s="10"/>
      <c r="X32" s="10"/>
    </row>
    <row r="33" spans="16:24" x14ac:dyDescent="0.25">
      <c r="P33" s="10"/>
      <c r="Q33" s="10"/>
      <c r="R33" s="10"/>
      <c r="S33" s="5"/>
      <c r="T33" s="10"/>
      <c r="U33" s="10"/>
      <c r="V33" s="10"/>
      <c r="W33" s="10"/>
      <c r="X33" s="10"/>
    </row>
    <row r="34" spans="16:24" x14ac:dyDescent="0.25">
      <c r="Q34" s="10"/>
      <c r="R34" s="10"/>
    </row>
    <row r="35" spans="16:24" x14ac:dyDescent="0.25">
      <c r="Q35" s="10"/>
      <c r="R35" s="10"/>
      <c r="T35" s="5"/>
    </row>
    <row r="36" spans="16:24" x14ac:dyDescent="0.25">
      <c r="P36" s="10"/>
      <c r="Q36" s="10"/>
      <c r="R36" s="10"/>
      <c r="S36" s="5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C1" sqref="C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6F0205-D490-4BB0-80CB-AE40D924638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5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5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8"/>
  <sheetViews>
    <sheetView topLeftCell="A7" zoomScaleNormal="100" workbookViewId="0">
      <selection activeCell="A8" sqref="A8"/>
    </sheetView>
  </sheetViews>
  <sheetFormatPr defaultRowHeight="15" x14ac:dyDescent="0.25"/>
  <sheetData>
    <row r="8" spans="1:1" x14ac:dyDescent="0.25">
      <c r="A8" s="5"/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5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2024-07-08T04:59:49Z</dcterms:modified>
</cp:coreProperties>
</file>