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01FA6E8A-95F6-4A5A-9402-3C756242A1A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1" l="1"/>
  <c r="A35" i="1"/>
  <c r="K17" i="1"/>
  <c r="K14" i="1"/>
  <c r="K16" i="1" s="1"/>
  <c r="G13" i="1"/>
  <c r="K13" i="1"/>
  <c r="K12" i="1"/>
  <c r="F12" i="1"/>
  <c r="D19" i="1"/>
  <c r="G6" i="1"/>
  <c r="F6" i="1"/>
  <c r="F40" i="1" l="1"/>
  <c r="G40" i="1" s="1"/>
  <c r="C40" i="1"/>
  <c r="F39" i="1"/>
  <c r="C39" i="1"/>
  <c r="C38" i="1"/>
  <c r="C37" i="1"/>
  <c r="F37" i="1"/>
  <c r="G37" i="1" s="1"/>
  <c r="B10" i="1"/>
  <c r="B11" i="1" s="1"/>
  <c r="B8" i="1"/>
  <c r="B6" i="1"/>
  <c r="B5" i="1"/>
  <c r="B14" i="1" s="1"/>
  <c r="G39" i="1" l="1"/>
  <c r="B12" i="1"/>
  <c r="B13" i="1" s="1"/>
  <c r="B15" i="1" s="1"/>
  <c r="C36" i="1"/>
  <c r="C35" i="1"/>
  <c r="C34" i="1"/>
  <c r="C15" i="1" l="1"/>
  <c r="C17" i="1" s="1"/>
  <c r="I34" i="1"/>
  <c r="B17" i="1"/>
  <c r="I30" i="1"/>
  <c r="D17" i="1" l="1"/>
  <c r="I29" i="1"/>
  <c r="D18" i="1" l="1"/>
  <c r="D20" i="1"/>
  <c r="I26" i="1"/>
  <c r="I31" i="1"/>
  <c r="F26" i="1"/>
  <c r="G26" i="1" l="1"/>
  <c r="F27" i="1"/>
  <c r="G27" i="1"/>
  <c r="F28" i="1"/>
  <c r="G28" i="1"/>
  <c r="F29" i="1"/>
  <c r="G29" i="1"/>
  <c r="F30" i="1"/>
  <c r="G30" i="1"/>
  <c r="F31" i="1"/>
  <c r="G31" i="1"/>
  <c r="F32" i="1"/>
  <c r="G32" i="1"/>
  <c r="F34" i="1"/>
  <c r="G34" i="1" s="1"/>
  <c r="F35" i="1"/>
  <c r="G35" i="1" s="1"/>
  <c r="G36" i="1"/>
  <c r="I27" i="1" l="1"/>
  <c r="H31" i="1" l="1"/>
  <c r="H30" i="1"/>
  <c r="H32" i="1"/>
  <c r="H26" i="1" l="1"/>
  <c r="H27" i="1" l="1"/>
  <c r="H28" i="1"/>
  <c r="H29" i="1"/>
  <c r="G3" i="1" l="1"/>
</calcChain>
</file>

<file path=xl/sharedStrings.xml><?xml version="1.0" encoding="utf-8"?>
<sst xmlns="http://schemas.openxmlformats.org/spreadsheetml/2006/main" count="36" uniqueCount="34">
  <si>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</si>
  <si>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</si>
  <si>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</si>
  <si>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</si>
  <si>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</si>
  <si>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</si>
  <si>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</si>
  <si>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</si>
  <si>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</si>
  <si>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</si>
  <si>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</si>
  <si>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</si>
  <si>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</si>
  <si>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</si>
  <si>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</si>
  <si>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</si>
  <si>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</si>
  <si>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</si>
  <si>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</si>
  <si>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</si>
  <si>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</si>
  <si>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</si>
  <si>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</si>
  <si>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</si>
  <si>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</si>
  <si>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IGR</t>
  </si>
  <si>
    <t>DV</t>
  </si>
  <si>
    <t>Value/RV</t>
  </si>
  <si>
    <t>Terrace area</t>
  </si>
  <si>
    <t>Flat Value</t>
  </si>
  <si>
    <t>Terrace Value</t>
  </si>
  <si>
    <t>Total Value</t>
  </si>
  <si>
    <t>Terrace Area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</si>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</sst>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37028</xdr:colOff>
      <xdr:row>44</xdr:row>
      <xdr:rowOff>113238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56C23-5F69-4926-8DB4-D0A006E43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1428" cy="8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198933</xdr:colOff>
      <xdr:row>44</xdr:row>
      <xdr:rowOff>170381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F9EF8-8463-4EFD-B50C-973D61BD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3333" cy="8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 t="s">
        <v>29</v>
      </c>
      <c r="C2" s="27" t="s">
        <v>30</v>
      </c>
      <c r="D2" s="7" t="s">
        <v>31</v>
      </c>
      <c r="E2" t="s">
        <v>13</v>
      </c>
    </row>
    <row r="3" spans="1:17" ht="16.5" x14ac:dyDescent="0.3">
      <c r="A3" s="16" t="s">
        <v>0</v>
      </c>
      <c r="B3" s="28">
        <v>12000</v>
      </c>
      <c r="C3" s="17"/>
      <c r="D3" s="10"/>
      <c r="E3">
        <v>2008</v>
      </c>
      <c r="F3" s="3">
        <v>2024</v>
      </c>
      <c r="G3" s="4">
        <f>F3-E3</f>
        <v>16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9500</v>
      </c>
      <c r="C5" s="17"/>
      <c r="D5" s="10"/>
      <c r="E5" s="41" t="s">
        <v>22</v>
      </c>
      <c r="F5" s="8" t="s">
        <v>23</v>
      </c>
      <c r="G5" s="14" t="s">
        <v>28</v>
      </c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/>
      <c r="F6" s="3">
        <f>66*10.764</f>
        <v>710.42399999999998</v>
      </c>
      <c r="G6" s="14">
        <f>14*10.764</f>
        <v>150.696</v>
      </c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16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44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24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0.24</v>
      </c>
      <c r="C11" s="37"/>
      <c r="D11" s="43"/>
      <c r="E11" t="s">
        <v>24</v>
      </c>
      <c r="F11" t="s">
        <v>28</v>
      </c>
      <c r="G11" s="13" t="s">
        <v>32</v>
      </c>
      <c r="H11" s="7" t="s">
        <v>33</v>
      </c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600</v>
      </c>
      <c r="C12" s="21"/>
      <c r="D12" s="44"/>
      <c r="E12">
        <v>600</v>
      </c>
      <c r="F12">
        <f>66+115</f>
        <v>181</v>
      </c>
      <c r="G12" s="13">
        <v>273</v>
      </c>
      <c r="H12" s="7">
        <v>31</v>
      </c>
      <c r="I12" s="31"/>
      <c r="J12" s="34"/>
      <c r="K12" s="34">
        <f>600</f>
        <v>600</v>
      </c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1900</v>
      </c>
      <c r="C13" s="21"/>
      <c r="D13" s="44"/>
      <c r="E13" s="6"/>
      <c r="G13" s="13">
        <f>G12*40%</f>
        <v>109.2</v>
      </c>
      <c r="H13" s="7"/>
      <c r="I13" s="31"/>
      <c r="J13" s="34"/>
      <c r="K13" s="34">
        <f>K12*1.2</f>
        <v>720</v>
      </c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9500</v>
      </c>
      <c r="C14" s="17"/>
      <c r="D14" s="10"/>
      <c r="G14" s="13"/>
      <c r="H14" s="31"/>
      <c r="I14" s="31"/>
      <c r="J14" s="34"/>
      <c r="K14" s="34">
        <f>K13*1.2+181+31+100</f>
        <v>1176</v>
      </c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11400</v>
      </c>
      <c r="C15" s="17">
        <f>B15*40%</f>
        <v>4560</v>
      </c>
      <c r="D15" s="10"/>
      <c r="E15" s="6"/>
      <c r="G15" s="13"/>
      <c r="H15" s="34"/>
      <c r="I15" s="34"/>
      <c r="J15" s="34"/>
      <c r="K15" s="34">
        <v>8000</v>
      </c>
      <c r="L15" s="30"/>
      <c r="M15" s="4"/>
    </row>
    <row r="16" spans="1:17" ht="16.5" x14ac:dyDescent="0.3">
      <c r="A16" s="16" t="s">
        <v>21</v>
      </c>
      <c r="B16" s="22">
        <v>710</v>
      </c>
      <c r="C16" s="38">
        <v>151</v>
      </c>
      <c r="D16" s="8"/>
      <c r="E16" s="5"/>
      <c r="F16" s="5"/>
      <c r="G16" s="5"/>
      <c r="H16" s="6"/>
      <c r="K16">
        <f>K15*K14</f>
        <v>9408000</v>
      </c>
      <c r="M16" s="33"/>
    </row>
    <row r="17" spans="1:14" ht="16.5" x14ac:dyDescent="0.3">
      <c r="A17" s="16" t="s">
        <v>27</v>
      </c>
      <c r="B17" s="23">
        <f>B15*B16</f>
        <v>8094000</v>
      </c>
      <c r="C17" s="23">
        <f>C15*C16</f>
        <v>688560</v>
      </c>
      <c r="D17" s="23">
        <f>C17+B17</f>
        <v>8782560</v>
      </c>
      <c r="E17" s="5"/>
      <c r="F17" s="36"/>
      <c r="G17" s="5"/>
      <c r="H17" s="6"/>
      <c r="K17">
        <f>K16/710</f>
        <v>13250.704225352112</v>
      </c>
      <c r="M17" s="5"/>
      <c r="N17" s="6"/>
    </row>
    <row r="18" spans="1:14" ht="16.5" x14ac:dyDescent="0.3">
      <c r="A18" s="16" t="s">
        <v>26</v>
      </c>
      <c r="B18" s="23"/>
      <c r="C18" s="23"/>
      <c r="D18" s="23">
        <f>D17*0.8</f>
        <v>7026048</v>
      </c>
      <c r="E18" s="5"/>
      <c r="F18" s="36"/>
      <c r="G18" s="5"/>
      <c r="H18" s="6"/>
      <c r="M18" s="5"/>
      <c r="N18" s="6"/>
    </row>
    <row r="19" spans="1:14" ht="16.5" x14ac:dyDescent="0.3">
      <c r="A19" s="16" t="s">
        <v>12</v>
      </c>
      <c r="B19" s="24"/>
      <c r="C19" s="17"/>
      <c r="D19" s="23">
        <f>B4*B16</f>
        <v>1775000</v>
      </c>
      <c r="E19" s="6"/>
      <c r="F19" s="5"/>
    </row>
    <row r="20" spans="1:14" ht="16.5" x14ac:dyDescent="0.3">
      <c r="A20" s="19" t="s">
        <v>16</v>
      </c>
      <c r="B20" s="24"/>
      <c r="C20" s="39"/>
      <c r="D20" s="23">
        <f>D17*0.025/12</f>
        <v>18297</v>
      </c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490</v>
      </c>
      <c r="C26" s="8"/>
      <c r="D26" s="8"/>
      <c r="E26" s="8">
        <v>4500000</v>
      </c>
      <c r="F26" s="10">
        <f t="shared" ref="F26:F32" si="0">E26/B26</f>
        <v>9183.6734693877552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ht="17.25" x14ac:dyDescent="0.3">
      <c r="B27" s="9"/>
      <c r="C27" s="8">
        <v>400</v>
      </c>
      <c r="D27" s="8"/>
      <c r="E27" s="8">
        <v>4500000</v>
      </c>
      <c r="F27" s="10" t="e">
        <f t="shared" si="0"/>
        <v>#DIV/0!</v>
      </c>
      <c r="G27" s="10">
        <f>E27/C27</f>
        <v>11250</v>
      </c>
      <c r="H27" s="10" t="e">
        <f>E27/#REF!</f>
        <v>#REF!</v>
      </c>
      <c r="I27" s="8" t="e">
        <f>C27/B27</f>
        <v>#DIV/0!</v>
      </c>
      <c r="J27" s="15"/>
    </row>
    <row r="28" spans="1:14" x14ac:dyDescent="0.25">
      <c r="B28" s="9"/>
      <c r="C28" s="8">
        <v>1000</v>
      </c>
      <c r="D28" s="8"/>
      <c r="E28" s="10">
        <v>9000000</v>
      </c>
      <c r="F28" s="10" t="e">
        <f t="shared" si="0"/>
        <v>#DIV/0!</v>
      </c>
      <c r="G28" s="10">
        <f t="shared" ref="G28:G32" si="1">E28/C28</f>
        <v>9000</v>
      </c>
      <c r="H28" s="10" t="e">
        <f>E28/#REF!</f>
        <v>#REF!</v>
      </c>
      <c r="I28" s="8"/>
    </row>
    <row r="29" spans="1:14" x14ac:dyDescent="0.25">
      <c r="B29" s="9">
        <v>580</v>
      </c>
      <c r="C29" s="8">
        <v>620</v>
      </c>
      <c r="D29" s="8"/>
      <c r="E29" s="10">
        <v>6500000</v>
      </c>
      <c r="F29" s="10">
        <f t="shared" si="0"/>
        <v>11206.896551724138</v>
      </c>
      <c r="G29" s="10">
        <f t="shared" si="1"/>
        <v>10483.870967741936</v>
      </c>
      <c r="H29" s="10" t="e">
        <f>E29/#REF!</f>
        <v>#REF!</v>
      </c>
      <c r="I29" s="8" t="e">
        <f>#REF!/B29</f>
        <v>#REF!</v>
      </c>
    </row>
    <row r="30" spans="1:14" x14ac:dyDescent="0.25">
      <c r="B30" s="9"/>
      <c r="C30" s="25"/>
      <c r="E30" s="26"/>
      <c r="F30" s="26" t="e">
        <f t="shared" si="0"/>
        <v>#DIV/0!</v>
      </c>
      <c r="G30" s="10" t="e">
        <f t="shared" si="1"/>
        <v>#DIV/0!</v>
      </c>
      <c r="H30" s="26" t="e">
        <f>E30/#REF!</f>
        <v>#REF!</v>
      </c>
      <c r="I30" s="8" t="e">
        <f>C30/B30</f>
        <v>#DIV/0!</v>
      </c>
    </row>
    <row r="31" spans="1:14" x14ac:dyDescent="0.25">
      <c r="E31" s="26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  <c r="I31" t="e">
        <f>#REF!/B31</f>
        <v>#REF!</v>
      </c>
    </row>
    <row r="32" spans="1:14" x14ac:dyDescent="0.25">
      <c r="E32" s="25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</row>
    <row r="33" spans="1:9" x14ac:dyDescent="0.25">
      <c r="B33" s="7" t="s">
        <v>25</v>
      </c>
    </row>
    <row r="34" spans="1:9" x14ac:dyDescent="0.25">
      <c r="A34">
        <v>600</v>
      </c>
      <c r="B34" s="7">
        <v>4990000</v>
      </c>
      <c r="C34">
        <f t="shared" ref="C34:C40" si="2">B34/A34</f>
        <v>8316.6666666666661</v>
      </c>
      <c r="D34">
        <v>875000</v>
      </c>
      <c r="E34">
        <v>30000</v>
      </c>
      <c r="F34">
        <f>E34+D34+B34</f>
        <v>5895000</v>
      </c>
      <c r="G34">
        <f>F34/A34</f>
        <v>9825</v>
      </c>
      <c r="H34" s="6"/>
      <c r="I34" s="6">
        <f>B15/C34</f>
        <v>1.3707414829659319</v>
      </c>
    </row>
    <row r="35" spans="1:9" x14ac:dyDescent="0.25">
      <c r="A35">
        <f>39*10.764</f>
        <v>419.79599999999999</v>
      </c>
      <c r="B35" s="7">
        <v>3900000</v>
      </c>
      <c r="C35">
        <f t="shared" si="2"/>
        <v>9290.2266815310304</v>
      </c>
      <c r="D35">
        <v>882000</v>
      </c>
      <c r="E35">
        <v>30000</v>
      </c>
      <c r="F35">
        <f>E35+D35+B35</f>
        <v>4812000</v>
      </c>
      <c r="G35">
        <f>F35/A35</f>
        <v>11462.710459365979</v>
      </c>
      <c r="H35" s="6"/>
      <c r="I35" s="6"/>
    </row>
    <row r="36" spans="1:9" x14ac:dyDescent="0.25">
      <c r="A36">
        <f>33*10.764</f>
        <v>355.21199999999999</v>
      </c>
      <c r="B36" s="7">
        <v>3650000</v>
      </c>
      <c r="C36">
        <f t="shared" si="2"/>
        <v>10275.553753814624</v>
      </c>
      <c r="G36" t="e">
        <f>F36/#REF!</f>
        <v>#REF!</v>
      </c>
      <c r="I36" s="6"/>
    </row>
    <row r="37" spans="1:9" ht="15.75" x14ac:dyDescent="0.25">
      <c r="A37" s="48"/>
      <c r="B37" s="49"/>
      <c r="C37" s="50" t="e">
        <f t="shared" si="2"/>
        <v>#DIV/0!</v>
      </c>
      <c r="D37" s="50">
        <v>899500</v>
      </c>
      <c r="E37" s="50">
        <v>30000</v>
      </c>
      <c r="F37" s="50">
        <f>E37+D37+B37</f>
        <v>929500</v>
      </c>
      <c r="G37" s="50" t="e">
        <f>F37/A37</f>
        <v>#DIV/0!</v>
      </c>
    </row>
    <row r="38" spans="1:9" ht="15.75" x14ac:dyDescent="0.25">
      <c r="A38" s="30"/>
      <c r="C38" t="e">
        <f t="shared" si="2"/>
        <v>#DIV/0!</v>
      </c>
    </row>
    <row r="39" spans="1:9" ht="15.75" x14ac:dyDescent="0.25">
      <c r="A39" s="48"/>
      <c r="B39" s="49"/>
      <c r="C39" s="50" t="e">
        <f t="shared" si="2"/>
        <v>#DIV/0!</v>
      </c>
      <c r="D39" s="50">
        <v>1194000</v>
      </c>
      <c r="E39" s="50">
        <v>30000</v>
      </c>
      <c r="F39" s="50">
        <f>E39+D39+B39</f>
        <v>1224000</v>
      </c>
      <c r="G39" s="50" t="e">
        <f>F39/A39</f>
        <v>#DIV/0!</v>
      </c>
    </row>
    <row r="40" spans="1:9" ht="15.75" x14ac:dyDescent="0.25">
      <c r="A40" s="48"/>
      <c r="B40" s="49"/>
      <c r="C40" s="50" t="e">
        <f t="shared" si="2"/>
        <v>#DIV/0!</v>
      </c>
      <c r="D40" s="50">
        <v>1220500</v>
      </c>
      <c r="E40" s="50">
        <v>30000</v>
      </c>
      <c r="F40" s="50">
        <f>E40+D40+B40</f>
        <v>1250500</v>
      </c>
      <c r="G40" s="50" t="e">
        <f>F40/A40</f>
        <v>#DIV/0!</v>
      </c>
    </row>
    <row r="41" spans="1:9" ht="15.75" x14ac:dyDescent="0.25">
      <c r="A41" s="30"/>
    </row>
    <row r="42" spans="1:9" ht="15.75" x14ac:dyDescent="0.25">
      <c r="A42" s="30"/>
    </row>
    <row r="43" spans="1:9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2024-07-08T07:41:46Z</dcterms:modified>
</cp:coreProperties>
</file>