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ANJEEV KUMAR TIWARI - BOM\"/>
    </mc:Choice>
  </mc:AlternateContent>
  <xr:revisionPtr revIDLastSave="0" documentId="13_ncr:1_{B7825D08-158C-486D-8B11-B5EB257BCC1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37" i="17" l="1"/>
  <c r="W77" i="4" l="1"/>
  <c r="W61" i="4"/>
  <c r="W64" i="4" s="1"/>
  <c r="W60" i="4"/>
  <c r="W66" i="4" s="1"/>
  <c r="W67" i="4" s="1"/>
  <c r="W59" i="4"/>
  <c r="W68" i="4" s="1"/>
  <c r="W70" i="4" s="1"/>
  <c r="W73" i="4" s="1"/>
  <c r="Z13" i="18"/>
  <c r="Y13" i="18"/>
  <c r="Q21" i="4"/>
  <c r="W79" i="4" l="1"/>
  <c r="W75" i="4"/>
  <c r="W74" i="4"/>
  <c r="W62" i="4"/>
  <c r="G33" i="4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Y47" i="4" l="1"/>
  <c r="Y46" i="4"/>
  <c r="W51" i="4"/>
  <c r="W47" i="4"/>
</calcChain>
</file>

<file path=xl/sharedStrings.xml><?xml version="1.0" encoding="utf-8"?>
<sst xmlns="http://schemas.openxmlformats.org/spreadsheetml/2006/main" count="73" uniqueCount="45">
  <si>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</si>
  <si>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</si>
  <si>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</si>
  <si>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</si>
  <si>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</si>
  <si>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</si>
  <si>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</si>
  <si>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</si>
  <si>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</si>
  <si>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</si>
  <si>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</si>
  <si>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</si>
  <si>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</si>
  <si>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</si>
  <si>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</si>
  <si>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</si>
  <si>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</si>
  <si>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</si>
  <si>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</si>
  <si>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</si>
  <si>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</si>
  <si>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</si>
  <si>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</si>
  <si>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</si>
  <si>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</si>
  <si>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</si>
  <si>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</si>
  <si>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</si>
  <si>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</si>
  <si>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</si>
  <si>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</si>
  <si>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</si>
  <si>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</si>
  <si>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</si>
  <si>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</si>
  <si>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</si>
  <si>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</si>
  <si>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</si>
  <si>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</si>
  <si>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T M C Branch Thane ) - MR. SANJEEV KUMAR TIWARI</t>
  </si>
  <si>
    <t>Agree CA</t>
  </si>
  <si>
    <t>Balcony</t>
  </si>
  <si>
    <t>As per Rera</t>
  </si>
  <si>
    <t>Flat No. 2605</t>
  </si>
  <si>
    <t>Flat No. 2606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</si>
</sst>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325086</xdr:colOff>
      <xdr:row>43</xdr:row>
      <xdr:rowOff>172559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17FD8-0C62-4F3E-BE55-221C2F1F3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859486" cy="7944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47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886995-EA75-4B72-8064-5F635F848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906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343969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932AF9-769C-486D-A6CD-F52D929D0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59169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45</xdr:row>
      <xdr:rowOff>10650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47CCB-5C8E-4529-AF2E-F60783C56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059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77402</xdr:colOff>
      <xdr:row>52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96A73-7A84-487B-BB58-76BF89B9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11802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21</xdr:col>
      <xdr:colOff>172665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C474FB-1B38-4CCE-BE32-E837951E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8707065" cy="8259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E57EC-EBF7-4DEF-8296-00CAD768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9"/>
  <sheetViews>
    <sheetView tabSelected="1" topLeftCell="C19" zoomScaleNormal="100" workbookViewId="0">
      <selection activeCell="Y40" sqref="Y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5" customFormat="1" x14ac:dyDescent="0.25">
      <c r="A3" s="46">
        <f t="shared" ref="A3:A14" si="0">N3</f>
        <v>0</v>
      </c>
      <c r="B3" s="46">
        <f t="shared" ref="B3:B14" si="1">Q3</f>
        <v>784</v>
      </c>
      <c r="C3" s="46">
        <f>B3*1.2</f>
        <v>940.8</v>
      </c>
      <c r="D3" s="46">
        <f t="shared" ref="D3:D14" si="2">C3*1.2</f>
        <v>1128.9599999999998</v>
      </c>
      <c r="E3" s="47">
        <f t="shared" ref="E3:E14" si="3">R3</f>
        <v>12465000</v>
      </c>
      <c r="F3" s="46">
        <f t="shared" ref="F3:F14" si="4">ROUND((E3/B3),0)</f>
        <v>15899</v>
      </c>
      <c r="G3" s="46">
        <f t="shared" ref="G3:G14" si="5">ROUND((E3/C3),0)</f>
        <v>13249</v>
      </c>
      <c r="H3" s="46">
        <f t="shared" ref="H3:H14" si="6">ROUND((E3/D3),0)</f>
        <v>11041</v>
      </c>
      <c r="I3" s="46" t="e">
        <f>#REF!</f>
        <v>#REF!</v>
      </c>
      <c r="J3" s="46">
        <f t="shared" ref="J3:J14" si="7">S3</f>
        <v>0</v>
      </c>
      <c r="O3" s="45">
        <v>0</v>
      </c>
      <c r="P3" s="45">
        <f t="shared" ref="P3:Q14" si="8">O3/1.2</f>
        <v>0</v>
      </c>
      <c r="Q3" s="45">
        <v>784</v>
      </c>
      <c r="R3" s="48">
        <v>12465000</v>
      </c>
    </row>
    <row r="4" spans="1:20" x14ac:dyDescent="0.25">
      <c r="A4" s="4">
        <f t="shared" ref="A4:A9" si="9">N4</f>
        <v>0</v>
      </c>
      <c r="B4" s="4">
        <f t="shared" ref="B4:B9" si="10">Q4</f>
        <v>493</v>
      </c>
      <c r="C4" s="4">
        <f t="shared" ref="C4:C9" si="11">B4*1.2</f>
        <v>591.6</v>
      </c>
      <c r="D4" s="4">
        <f t="shared" ref="D4:D9" si="12">C4*1.2</f>
        <v>709.92</v>
      </c>
      <c r="E4" s="5">
        <f t="shared" ref="E4:E9" si="13">R4</f>
        <v>7655000</v>
      </c>
      <c r="F4" s="9">
        <f t="shared" ref="F4:F9" si="14">ROUND((E4/B4),0)</f>
        <v>15527</v>
      </c>
      <c r="G4" s="9">
        <f t="shared" ref="G4:G9" si="15">ROUND((E4/C4),0)</f>
        <v>12939</v>
      </c>
      <c r="H4" s="9">
        <f t="shared" ref="H4:H9" si="16">ROUND((E4/D4),0)</f>
        <v>10783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493</v>
      </c>
      <c r="R4" s="2">
        <v>7655000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6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490</v>
      </c>
      <c r="C16" s="4">
        <f>B16*1.2</f>
        <v>588</v>
      </c>
      <c r="D16" s="4">
        <f t="shared" ref="D16:D28" si="34">C16*1.2</f>
        <v>705.6</v>
      </c>
      <c r="E16" s="5">
        <f t="shared" ref="E16:E28" si="35">R16</f>
        <v>8600000</v>
      </c>
      <c r="F16" s="9">
        <f t="shared" ref="F16:F28" si="36">ROUND((E16/B16),0)</f>
        <v>17551</v>
      </c>
      <c r="G16" s="9">
        <f t="shared" ref="G16:G28" si="37">ROUND((E16/C16),0)</f>
        <v>14626</v>
      </c>
      <c r="H16" s="9">
        <f t="shared" ref="H16:H28" si="38">ROUND((E16/D16),0)</f>
        <v>12188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490</v>
      </c>
      <c r="R16" s="2">
        <v>8600000</v>
      </c>
    </row>
    <row r="17" spans="1:24" x14ac:dyDescent="0.25">
      <c r="A17" s="4">
        <f t="shared" si="32"/>
        <v>0</v>
      </c>
      <c r="B17" s="4">
        <f t="shared" si="33"/>
        <v>470</v>
      </c>
      <c r="C17" s="4">
        <f t="shared" ref="C17:C28" si="41">B17*1.2</f>
        <v>564</v>
      </c>
      <c r="D17" s="4">
        <f t="shared" si="34"/>
        <v>676.8</v>
      </c>
      <c r="E17" s="5">
        <f t="shared" si="35"/>
        <v>9000000</v>
      </c>
      <c r="F17" s="9">
        <f t="shared" si="36"/>
        <v>19149</v>
      </c>
      <c r="G17" s="9">
        <f t="shared" si="37"/>
        <v>15957</v>
      </c>
      <c r="H17" s="9">
        <f t="shared" si="38"/>
        <v>13298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470</v>
      </c>
      <c r="R17" s="2">
        <v>9000000</v>
      </c>
    </row>
    <row r="18" spans="1:24" x14ac:dyDescent="0.25">
      <c r="A18" s="4">
        <f t="shared" si="32"/>
        <v>0</v>
      </c>
      <c r="B18" s="4">
        <f t="shared" si="33"/>
        <v>775</v>
      </c>
      <c r="C18" s="4">
        <f t="shared" si="41"/>
        <v>930</v>
      </c>
      <c r="D18" s="4">
        <f t="shared" si="34"/>
        <v>1116</v>
      </c>
      <c r="E18" s="5">
        <f t="shared" si="35"/>
        <v>12000000</v>
      </c>
      <c r="F18" s="9">
        <f t="shared" si="36"/>
        <v>15484</v>
      </c>
      <c r="G18" s="9">
        <f t="shared" si="37"/>
        <v>12903</v>
      </c>
      <c r="H18" s="9">
        <f t="shared" si="38"/>
        <v>10753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775</v>
      </c>
      <c r="R18" s="2">
        <v>12000000</v>
      </c>
    </row>
    <row r="19" spans="1:24" s="45" customFormat="1" x14ac:dyDescent="0.25">
      <c r="A19" s="46">
        <f t="shared" si="32"/>
        <v>0</v>
      </c>
      <c r="B19" s="46">
        <f t="shared" si="33"/>
        <v>779</v>
      </c>
      <c r="C19" s="46">
        <f t="shared" si="41"/>
        <v>934.8</v>
      </c>
      <c r="D19" s="46">
        <f t="shared" si="34"/>
        <v>1121.76</v>
      </c>
      <c r="E19" s="47">
        <f t="shared" si="35"/>
        <v>15000000</v>
      </c>
      <c r="F19" s="46">
        <f t="shared" si="36"/>
        <v>19255</v>
      </c>
      <c r="G19" s="46">
        <f t="shared" si="37"/>
        <v>16046</v>
      </c>
      <c r="H19" s="46">
        <f t="shared" si="38"/>
        <v>13372</v>
      </c>
      <c r="I19" s="46" t="e">
        <f>#REF!</f>
        <v>#REF!</v>
      </c>
      <c r="J19" s="46">
        <f t="shared" si="39"/>
        <v>0</v>
      </c>
      <c r="O19" s="45">
        <v>0</v>
      </c>
      <c r="P19" s="45">
        <f t="shared" si="40"/>
        <v>0</v>
      </c>
      <c r="Q19" s="45">
        <v>779</v>
      </c>
      <c r="R19" s="48">
        <v>15000000</v>
      </c>
    </row>
    <row r="20" spans="1:24" s="45" customFormat="1" x14ac:dyDescent="0.25">
      <c r="A20" s="46">
        <f t="shared" si="32"/>
        <v>0</v>
      </c>
      <c r="B20" s="46">
        <f t="shared" si="33"/>
        <v>575</v>
      </c>
      <c r="C20" s="46">
        <f t="shared" si="41"/>
        <v>690</v>
      </c>
      <c r="D20" s="46">
        <f t="shared" si="34"/>
        <v>828</v>
      </c>
      <c r="E20" s="47">
        <f t="shared" si="35"/>
        <v>12000000</v>
      </c>
      <c r="F20" s="46">
        <f t="shared" si="36"/>
        <v>20870</v>
      </c>
      <c r="G20" s="46">
        <f t="shared" si="37"/>
        <v>17391</v>
      </c>
      <c r="H20" s="46">
        <f t="shared" si="38"/>
        <v>14493</v>
      </c>
      <c r="I20" s="46" t="e">
        <f>#REF!</f>
        <v>#REF!</v>
      </c>
      <c r="J20" s="46">
        <f t="shared" si="39"/>
        <v>0</v>
      </c>
      <c r="O20" s="45">
        <v>0</v>
      </c>
      <c r="P20" s="45">
        <v>690</v>
      </c>
      <c r="Q20" s="45">
        <f t="shared" si="40"/>
        <v>575</v>
      </c>
      <c r="R20" s="48">
        <v>12000000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  <c r="W27" s="6" t="s">
        <v>43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40.89</v>
      </c>
      <c r="G31">
        <f>F31*10.764</f>
        <v>440.13995999999997</v>
      </c>
      <c r="S31" s="10"/>
      <c r="T31" s="10"/>
      <c r="U31" s="17" t="s">
        <v>15</v>
      </c>
      <c r="V31" s="18"/>
      <c r="W31" s="19">
        <f>W29-W30</f>
        <v>16000</v>
      </c>
      <c r="X31" s="22"/>
    </row>
    <row r="32" spans="1:24" ht="15.75" x14ac:dyDescent="0.25">
      <c r="E32" t="s">
        <v>41</v>
      </c>
      <c r="F32" s="7">
        <v>4.88</v>
      </c>
      <c r="G32">
        <f>F32*10.764</f>
        <v>52.528319999999994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7:25" ht="15.75" x14ac:dyDescent="0.25">
      <c r="G33">
        <f>SUM(G31:G32)</f>
        <v>492.66827999999998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42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-1.5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16000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19000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37</v>
      </c>
      <c r="V44" s="30"/>
      <c r="W44" s="25">
        <v>493</v>
      </c>
      <c r="X44" s="24"/>
      <c r="Y44" s="45"/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9367000</v>
      </c>
      <c r="X45" s="33">
        <v>800000</v>
      </c>
      <c r="Y45" s="15">
        <f>W45+X45</f>
        <v>10167000</v>
      </c>
    </row>
    <row r="46" spans="7:25" ht="15.75" x14ac:dyDescent="0.25">
      <c r="S46" s="11"/>
      <c r="T46" s="10"/>
      <c r="U46" s="17" t="s">
        <v>24</v>
      </c>
      <c r="V46" s="23"/>
      <c r="W46" s="34">
        <f>W45*0.9</f>
        <v>8430300</v>
      </c>
      <c r="X46" s="35"/>
      <c r="Y46" s="15">
        <f>Y45*0.9</f>
        <v>9150300</v>
      </c>
    </row>
    <row r="47" spans="7:25" ht="15.75" x14ac:dyDescent="0.25">
      <c r="S47" s="10"/>
      <c r="T47" s="10"/>
      <c r="U47" s="17" t="s">
        <v>25</v>
      </c>
      <c r="V47" s="23"/>
      <c r="W47" s="34">
        <f>W45*0.8</f>
        <v>7493600</v>
      </c>
      <c r="X47" s="34"/>
      <c r="Y47" s="15">
        <f>Y45*0.8</f>
        <v>8133600</v>
      </c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5" ht="15.75" x14ac:dyDescent="0.25">
      <c r="U49" s="37" t="s">
        <v>26</v>
      </c>
      <c r="V49" s="38"/>
      <c r="W49" s="39">
        <f>W30*W44</f>
        <v>1479000</v>
      </c>
      <c r="X49" s="39"/>
    </row>
    <row r="50" spans="21:25" ht="15.75" x14ac:dyDescent="0.25">
      <c r="U50" s="17" t="s">
        <v>27</v>
      </c>
      <c r="V50" s="23"/>
      <c r="W50" s="36"/>
      <c r="X50" s="36"/>
    </row>
    <row r="51" spans="21:25" ht="15.75" x14ac:dyDescent="0.25">
      <c r="U51" s="40" t="s">
        <v>28</v>
      </c>
      <c r="V51" s="36"/>
      <c r="W51" s="34">
        <f>W45*0.025/12</f>
        <v>19514.583333333332</v>
      </c>
      <c r="X51" s="34"/>
    </row>
    <row r="54" spans="21:25" x14ac:dyDescent="0.25">
      <c r="W54" s="6" t="s">
        <v>44</v>
      </c>
    </row>
    <row r="57" spans="21:25" ht="15.75" x14ac:dyDescent="0.25">
      <c r="U57" s="17" t="s">
        <v>13</v>
      </c>
      <c r="V57" s="18"/>
      <c r="W57" s="19">
        <v>19000</v>
      </c>
      <c r="X57" s="20" t="s">
        <v>38</v>
      </c>
    </row>
    <row r="58" spans="21:25" ht="31.5" x14ac:dyDescent="0.25">
      <c r="U58" s="21" t="s">
        <v>14</v>
      </c>
      <c r="V58" s="18"/>
      <c r="W58" s="19">
        <v>2500</v>
      </c>
      <c r="X58" s="22"/>
    </row>
    <row r="59" spans="21:25" ht="15.75" x14ac:dyDescent="0.25">
      <c r="U59" s="17" t="s">
        <v>15</v>
      </c>
      <c r="V59" s="18"/>
      <c r="W59" s="19">
        <f>W57-W58</f>
        <v>16500</v>
      </c>
      <c r="X59" s="22"/>
    </row>
    <row r="60" spans="21:25" ht="15.75" x14ac:dyDescent="0.25">
      <c r="U60" s="17" t="s">
        <v>16</v>
      </c>
      <c r="V60" s="18"/>
      <c r="W60" s="19">
        <f>W58</f>
        <v>2500</v>
      </c>
      <c r="X60" s="22"/>
    </row>
    <row r="61" spans="21:25" ht="15.75" x14ac:dyDescent="0.25">
      <c r="U61" s="17" t="s">
        <v>17</v>
      </c>
      <c r="V61" s="23"/>
      <c r="W61" s="24">
        <f>X61-X62</f>
        <v>-1</v>
      </c>
      <c r="X61" s="25">
        <v>2024</v>
      </c>
    </row>
    <row r="62" spans="21:25" ht="15.75" x14ac:dyDescent="0.25">
      <c r="U62" s="17" t="s">
        <v>18</v>
      </c>
      <c r="V62" s="23"/>
      <c r="W62" s="24">
        <f>W63-W61</f>
        <v>61</v>
      </c>
      <c r="X62" s="24">
        <v>2025</v>
      </c>
      <c r="Y62" t="s">
        <v>42</v>
      </c>
    </row>
    <row r="63" spans="21:25" ht="15.75" x14ac:dyDescent="0.25">
      <c r="U63" s="17" t="s">
        <v>19</v>
      </c>
      <c r="V63" s="23"/>
      <c r="W63" s="24">
        <v>60</v>
      </c>
      <c r="X63" s="24"/>
    </row>
    <row r="64" spans="21:25" ht="31.5" x14ac:dyDescent="0.25">
      <c r="U64" s="21" t="s">
        <v>20</v>
      </c>
      <c r="V64" s="23"/>
      <c r="W64" s="24">
        <f>90*W61/W63</f>
        <v>-1.5</v>
      </c>
      <c r="X64" s="24"/>
    </row>
    <row r="65" spans="21:25" ht="15.75" x14ac:dyDescent="0.25">
      <c r="U65" s="17"/>
      <c r="V65" s="26"/>
      <c r="W65" s="27">
        <v>0</v>
      </c>
      <c r="X65" s="27"/>
    </row>
    <row r="66" spans="21:25" ht="15.75" x14ac:dyDescent="0.25">
      <c r="U66" s="17" t="s">
        <v>21</v>
      </c>
      <c r="V66" s="18"/>
      <c r="W66" s="19">
        <f>W60*W65</f>
        <v>0</v>
      </c>
      <c r="X66" s="22"/>
    </row>
    <row r="67" spans="21:25" ht="15.75" x14ac:dyDescent="0.25">
      <c r="U67" s="17" t="s">
        <v>22</v>
      </c>
      <c r="V67" s="18"/>
      <c r="W67" s="19">
        <f>W60-W66</f>
        <v>2500</v>
      </c>
      <c r="X67" s="22"/>
    </row>
    <row r="68" spans="21:25" ht="15.75" x14ac:dyDescent="0.25">
      <c r="U68" s="17" t="s">
        <v>15</v>
      </c>
      <c r="V68" s="18"/>
      <c r="W68" s="19">
        <f>W59</f>
        <v>16500</v>
      </c>
      <c r="X68" s="22"/>
    </row>
    <row r="69" spans="21:25" ht="15.75" x14ac:dyDescent="0.25">
      <c r="U69" s="23"/>
      <c r="V69" s="18"/>
      <c r="W69" s="19"/>
      <c r="X69" s="22"/>
    </row>
    <row r="70" spans="21:25" ht="15.75" x14ac:dyDescent="0.25">
      <c r="U70" s="28" t="s">
        <v>23</v>
      </c>
      <c r="V70" s="29"/>
      <c r="W70" s="20">
        <f>W68+W67</f>
        <v>19000</v>
      </c>
      <c r="X70" s="22"/>
    </row>
    <row r="71" spans="21:25" ht="15.75" x14ac:dyDescent="0.25">
      <c r="U71" s="23"/>
      <c r="V71" s="23"/>
      <c r="W71" s="24"/>
      <c r="X71" s="24"/>
    </row>
    <row r="72" spans="21:25" ht="15.75" x14ac:dyDescent="0.25">
      <c r="U72" s="28" t="s">
        <v>37</v>
      </c>
      <c r="V72" s="30"/>
      <c r="W72" s="25">
        <v>493</v>
      </c>
      <c r="X72" s="24"/>
    </row>
    <row r="73" spans="21:25" ht="15.75" x14ac:dyDescent="0.25">
      <c r="U73" s="17" t="s">
        <v>33</v>
      </c>
      <c r="V73" s="31"/>
      <c r="W73" s="32">
        <f>W70*W72+X74</f>
        <v>9367000</v>
      </c>
      <c r="X73" s="33">
        <v>700000</v>
      </c>
      <c r="Y73" s="15"/>
    </row>
    <row r="74" spans="21:25" ht="15.75" x14ac:dyDescent="0.25">
      <c r="U74" s="17" t="s">
        <v>24</v>
      </c>
      <c r="V74" s="23"/>
      <c r="W74" s="34">
        <f>W73*0.9</f>
        <v>8430300</v>
      </c>
      <c r="X74" s="35"/>
    </row>
    <row r="75" spans="21:25" ht="15.75" x14ac:dyDescent="0.25">
      <c r="U75" s="17" t="s">
        <v>25</v>
      </c>
      <c r="V75" s="23"/>
      <c r="W75" s="34">
        <f>W73*0.8</f>
        <v>7493600</v>
      </c>
      <c r="X75" s="34"/>
    </row>
    <row r="76" spans="21:25" ht="15.75" x14ac:dyDescent="0.25">
      <c r="U76" s="17"/>
      <c r="V76" s="23"/>
      <c r="W76" s="36"/>
      <c r="X76" s="24"/>
    </row>
    <row r="77" spans="21:25" ht="15.75" x14ac:dyDescent="0.25">
      <c r="U77" s="37" t="s">
        <v>26</v>
      </c>
      <c r="V77" s="38"/>
      <c r="W77" s="39">
        <f>W58*W72</f>
        <v>1232500</v>
      </c>
      <c r="X77" s="39"/>
    </row>
    <row r="78" spans="21:25" ht="15.75" x14ac:dyDescent="0.25">
      <c r="U78" s="17" t="s">
        <v>27</v>
      </c>
      <c r="V78" s="23"/>
      <c r="W78" s="36"/>
      <c r="X78" s="36"/>
    </row>
    <row r="79" spans="21:25" ht="15.75" x14ac:dyDescent="0.25">
      <c r="U79" s="40" t="s">
        <v>28</v>
      </c>
      <c r="V79" s="36"/>
      <c r="W79" s="34">
        <f>W73*0.025/12</f>
        <v>19514.583333333332</v>
      </c>
      <c r="X79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44"/>
  <sheetViews>
    <sheetView zoomScaleNormal="100" workbookViewId="0">
      <selection activeCell="R11" sqref="R11"/>
    </sheetView>
  </sheetViews>
  <sheetFormatPr defaultRowHeight="15" x14ac:dyDescent="0.25"/>
  <sheetData>
    <row r="2" spans="2:7" ht="16.5" x14ac:dyDescent="0.25">
      <c r="B2" s="41"/>
    </row>
    <row r="4" spans="2:7" ht="16.5" x14ac:dyDescent="0.25">
      <c r="G4" s="41"/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3" sqref="S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Q13" sqref="Q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T35:T37"/>
  <sheetViews>
    <sheetView topLeftCell="A10" zoomScaleNormal="100" workbookViewId="0">
      <selection activeCell="Z38" sqref="Z38"/>
    </sheetView>
  </sheetViews>
  <sheetFormatPr defaultRowHeight="15" x14ac:dyDescent="0.25"/>
  <sheetData>
    <row r="35" spans="20:20" x14ac:dyDescent="0.25">
      <c r="T35">
        <v>690</v>
      </c>
    </row>
    <row r="36" spans="20:20" x14ac:dyDescent="0.25">
      <c r="T36">
        <v>636</v>
      </c>
    </row>
    <row r="37" spans="20:20" x14ac:dyDescent="0.25">
      <c r="T37">
        <f>T35/T36</f>
        <v>1.0849056603773586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1:Z13"/>
  <sheetViews>
    <sheetView topLeftCell="F1" zoomScaleNormal="100" workbookViewId="0">
      <selection activeCell="Z13" sqref="Z13"/>
    </sheetView>
  </sheetViews>
  <sheetFormatPr defaultRowHeight="15" x14ac:dyDescent="0.25"/>
  <sheetData>
    <row r="11" spans="25:26" x14ac:dyDescent="0.25">
      <c r="Y11">
        <v>64.56</v>
      </c>
    </row>
    <row r="12" spans="25:26" x14ac:dyDescent="0.25">
      <c r="Y12">
        <v>8.23</v>
      </c>
    </row>
    <row r="13" spans="25:26" x14ac:dyDescent="0.25">
      <c r="Y13">
        <f>SUM(Y11:Y12)</f>
        <v>72.790000000000006</v>
      </c>
      <c r="Z13">
        <f>Y13*10.764</f>
        <v>783.51156000000003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5" sqref="T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2024-07-08T07:13:44Z</dcterms:modified>
</cp:coreProperties>
</file>