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BHASKAR MANOHARAN - SBI\"/>
    </mc:Choice>
  </mc:AlternateContent>
  <xr:revisionPtr revIDLastSave="0" documentId="13_ncr:1_{49D16447-EDD7-4134-AEDA-5FA0E7F5198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5" i="24" l="1"/>
  <c r="P4" i="4"/>
  <c r="V14" i="23"/>
  <c r="U17" i="22"/>
  <c r="V14" i="21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B4" i="4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<sst xmlns="http://schemas.openxmlformats.org/spreadsheetml/2006/main" count="49" uniqueCount="43">
  <si>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</si>
  <si>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</si>
  <si>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</si>
  <si>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</si>
  <si>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</si>
  <si>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</si>
  <si>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</si>
  <si>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</si>
  <si>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</si>
  <si>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</si>
  <si>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</si>
  <si>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</si>
  <si>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</si>
  <si>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</si>
  <si>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</si>
  <si>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</si>
  <si>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</si>
  <si>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</si>
  <si>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</si>
  <si>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</si>
  <si>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</si>
  <si>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</si>
  <si>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</si>
  <si>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</si>
  <si>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</si>
  <si>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</si>
  <si>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</si>
  <si>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</si>
  <si>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</si>
  <si>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</si>
  <si>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</si>
  <si>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</si>
  <si>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</si>
  <si>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</si>
  <si>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</si>
  <si>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</si>
  <si>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</si>
  <si>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</si>
  <si>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</si>
  <si>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BHASKAR MANOHARAN</t>
  </si>
  <si>
    <t>Agree CA</t>
  </si>
  <si>
    <t>As per Part OC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</si>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</sst>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363022</xdr:colOff>
      <xdr:row>50</xdr:row>
      <xdr:rowOff>39371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BE7504-5A79-4C52-BE78-A0A46C13B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78222" cy="91071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201244</xdr:colOff>
      <xdr:row>42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27D9A9-BDB5-4E50-AE60-150EC951F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735644" cy="754485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17</xdr:col>
      <xdr:colOff>96454</xdr:colOff>
      <xdr:row>43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6DA327-4372-4F1A-855F-B066D529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8630854" cy="765916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77402</xdr:colOff>
      <xdr:row>39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4B2D1E-5869-44A1-BF49-339BE48EC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611802" cy="71828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267758</xdr:colOff>
      <xdr:row>53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E40A4A-9042-48CB-A8F2-98938E3F6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82958" cy="900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172495</xdr:colOff>
      <xdr:row>48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1FA60-78A4-43DD-B25A-8A65BF989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487695" cy="8964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286811</xdr:colOff>
      <xdr:row>49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B99DDE-0FE0-45B9-92A3-5B1375515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02011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229653</xdr:colOff>
      <xdr:row>53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4B00EF-8959-4ACD-B925-B02068B0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44853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201074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A26C48-A251-4B0D-8D71-E6798C101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16274" cy="9059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191548</xdr:colOff>
      <xdr:row>48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E978E5-4199-46F4-A1B1-229343CCE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06748" cy="90119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172495</xdr:colOff>
      <xdr:row>47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59E4B5-7834-4BFF-91B1-7AB1390C4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87695" cy="88785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43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6C38CF-43B1-43FA-AAC9-04C7DE656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8059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V47" sqref="V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402.5</v>
      </c>
      <c r="C3" s="4">
        <f>B3*1.2</f>
        <v>483</v>
      </c>
      <c r="D3" s="4">
        <f t="shared" ref="D3:D14" si="2">C3*1.2</f>
        <v>579.6</v>
      </c>
      <c r="E3" s="5">
        <f t="shared" ref="E3:E14" si="3">R3</f>
        <v>8600000</v>
      </c>
      <c r="F3" s="9">
        <f t="shared" ref="F3:F14" si="4">ROUND((E3/B3),0)</f>
        <v>21366</v>
      </c>
      <c r="G3" s="9">
        <f t="shared" ref="G3:G14" si="5">ROUND((E3/C3),0)</f>
        <v>17805</v>
      </c>
      <c r="H3" s="9">
        <f t="shared" ref="H3:H14" si="6">ROUND((E3/D3),0)</f>
        <v>14838</v>
      </c>
      <c r="I3" s="4" t="e">
        <f>#REF!</f>
        <v>#REF!</v>
      </c>
      <c r="J3" s="4">
        <f t="shared" ref="J3:J14" si="7">S3</f>
        <v>0</v>
      </c>
      <c r="O3">
        <v>0</v>
      </c>
      <c r="P3">
        <v>483</v>
      </c>
      <c r="Q3">
        <f t="shared" ref="P3:Q14" si="8">P3/1.2</f>
        <v>402.5</v>
      </c>
      <c r="R3" s="2">
        <v>8600000</v>
      </c>
    </row>
    <row r="4" spans="1:20" x14ac:dyDescent="0.25">
      <c r="A4" s="4">
        <f t="shared" ref="A4:A9" si="9">N4</f>
        <v>0</v>
      </c>
      <c r="B4" s="4">
        <f t="shared" ref="B4:B9" si="10">Q4</f>
        <v>713</v>
      </c>
      <c r="C4" s="4">
        <f t="shared" ref="C4:C9" si="11">B4*1.2</f>
        <v>855.6</v>
      </c>
      <c r="D4" s="4">
        <f t="shared" ref="D4:D9" si="12">C4*1.2</f>
        <v>1026.72</v>
      </c>
      <c r="E4" s="5">
        <f t="shared" ref="E4:E9" si="13">R4</f>
        <v>13000000</v>
      </c>
      <c r="F4" s="9">
        <f t="shared" ref="F4:F9" si="14">ROUND((E4/B4),0)</f>
        <v>18233</v>
      </c>
      <c r="G4" s="9">
        <f t="shared" ref="G4:G9" si="15">ROUND((E4/C4),0)</f>
        <v>15194</v>
      </c>
      <c r="H4" s="9">
        <f t="shared" ref="H4:H9" si="16">ROUND((E4/D4),0)</f>
        <v>12662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713</v>
      </c>
      <c r="R4" s="2">
        <v>13000000</v>
      </c>
    </row>
    <row r="5" spans="1:20" s="46" customFormat="1" x14ac:dyDescent="0.25">
      <c r="A5" s="44">
        <f t="shared" si="9"/>
        <v>0</v>
      </c>
      <c r="B5" s="44">
        <f t="shared" si="10"/>
        <v>376.66666666666669</v>
      </c>
      <c r="C5" s="44">
        <f t="shared" si="11"/>
        <v>452</v>
      </c>
      <c r="D5" s="44">
        <f t="shared" si="12"/>
        <v>542.4</v>
      </c>
      <c r="E5" s="45">
        <f t="shared" si="13"/>
        <v>8400000</v>
      </c>
      <c r="F5" s="44">
        <f t="shared" si="14"/>
        <v>22301</v>
      </c>
      <c r="G5" s="44">
        <f t="shared" si="15"/>
        <v>18584</v>
      </c>
      <c r="H5" s="44">
        <f t="shared" si="16"/>
        <v>15487</v>
      </c>
      <c r="I5" s="44" t="e">
        <f>#REF!</f>
        <v>#REF!</v>
      </c>
      <c r="J5" s="44">
        <f t="shared" si="17"/>
        <v>0</v>
      </c>
      <c r="O5" s="46">
        <v>0</v>
      </c>
      <c r="P5" s="46">
        <v>452</v>
      </c>
      <c r="Q5" s="46">
        <f t="shared" ref="Q5:Q9" si="19">P5/1.2</f>
        <v>376.66666666666669</v>
      </c>
      <c r="R5" s="47">
        <v>8400000</v>
      </c>
    </row>
    <row r="6" spans="1:20" x14ac:dyDescent="0.25">
      <c r="A6" s="4">
        <f t="shared" si="9"/>
        <v>0</v>
      </c>
      <c r="B6" s="4">
        <f t="shared" si="10"/>
        <v>452</v>
      </c>
      <c r="C6" s="4">
        <f t="shared" si="11"/>
        <v>542.4</v>
      </c>
      <c r="D6" s="4">
        <f t="shared" si="12"/>
        <v>650.88</v>
      </c>
      <c r="E6" s="5">
        <f t="shared" si="13"/>
        <v>7500000</v>
      </c>
      <c r="F6" s="9">
        <f t="shared" si="14"/>
        <v>16593</v>
      </c>
      <c r="G6" s="9">
        <f t="shared" si="15"/>
        <v>13827</v>
      </c>
      <c r="H6" s="9">
        <f t="shared" si="16"/>
        <v>11523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452</v>
      </c>
      <c r="R6" s="2">
        <v>7500000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1200</v>
      </c>
      <c r="C16" s="4">
        <f>B16*1.2</f>
        <v>1440</v>
      </c>
      <c r="D16" s="4">
        <f t="shared" ref="D16:D28" si="34">C16*1.2</f>
        <v>1728</v>
      </c>
      <c r="E16" s="5">
        <f t="shared" ref="E16:E28" si="35">R16</f>
        <v>21100000</v>
      </c>
      <c r="F16" s="9">
        <f t="shared" ref="F16:F28" si="36">ROUND((E16/B16),0)</f>
        <v>17583</v>
      </c>
      <c r="G16" s="9">
        <f t="shared" ref="G16:G28" si="37">ROUND((E16/C16),0)</f>
        <v>14653</v>
      </c>
      <c r="H16" s="9">
        <f t="shared" ref="H16:H28" si="38">ROUND((E16/D16),0)</f>
        <v>12211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1200</v>
      </c>
      <c r="R16" s="2">
        <v>21100000</v>
      </c>
    </row>
    <row r="17" spans="1:24" x14ac:dyDescent="0.25">
      <c r="A17" s="4">
        <f t="shared" si="32"/>
        <v>0</v>
      </c>
      <c r="B17" s="4">
        <f t="shared" si="33"/>
        <v>690</v>
      </c>
      <c r="C17" s="4">
        <f t="shared" ref="C17:C28" si="41">B17*1.2</f>
        <v>828</v>
      </c>
      <c r="D17" s="4">
        <f t="shared" si="34"/>
        <v>993.59999999999991</v>
      </c>
      <c r="E17" s="5">
        <f t="shared" si="35"/>
        <v>14500000</v>
      </c>
      <c r="F17" s="9">
        <f t="shared" si="36"/>
        <v>21014</v>
      </c>
      <c r="G17" s="9">
        <f t="shared" si="37"/>
        <v>17512</v>
      </c>
      <c r="H17" s="9">
        <f t="shared" si="38"/>
        <v>14593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690</v>
      </c>
      <c r="R17" s="2">
        <v>14500000</v>
      </c>
    </row>
    <row r="18" spans="1:24" s="46" customFormat="1" x14ac:dyDescent="0.25">
      <c r="A18" s="44">
        <f t="shared" si="32"/>
        <v>0</v>
      </c>
      <c r="B18" s="44">
        <f t="shared" si="33"/>
        <v>1056</v>
      </c>
      <c r="C18" s="44">
        <f t="shared" si="41"/>
        <v>1267.2</v>
      </c>
      <c r="D18" s="44">
        <f t="shared" si="34"/>
        <v>1520.64</v>
      </c>
      <c r="E18" s="45">
        <f t="shared" si="35"/>
        <v>25000000</v>
      </c>
      <c r="F18" s="44">
        <f t="shared" si="36"/>
        <v>23674</v>
      </c>
      <c r="G18" s="44">
        <f t="shared" si="37"/>
        <v>19729</v>
      </c>
      <c r="H18" s="44">
        <f t="shared" si="38"/>
        <v>16440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1056</v>
      </c>
      <c r="R18" s="47">
        <v>25000000</v>
      </c>
    </row>
    <row r="19" spans="1:24" x14ac:dyDescent="0.25">
      <c r="A19" s="4">
        <f t="shared" si="32"/>
        <v>0</v>
      </c>
      <c r="B19" s="4">
        <f t="shared" si="33"/>
        <v>480</v>
      </c>
      <c r="C19" s="4">
        <f t="shared" si="41"/>
        <v>576</v>
      </c>
      <c r="D19" s="4">
        <f t="shared" si="34"/>
        <v>691.19999999999993</v>
      </c>
      <c r="E19" s="5">
        <f t="shared" si="35"/>
        <v>10200000</v>
      </c>
      <c r="F19" s="9">
        <f t="shared" si="36"/>
        <v>21250</v>
      </c>
      <c r="G19" s="9">
        <f t="shared" si="37"/>
        <v>17708</v>
      </c>
      <c r="H19" s="9">
        <f t="shared" si="38"/>
        <v>14757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480</v>
      </c>
      <c r="R19" s="2">
        <v>10200000</v>
      </c>
    </row>
    <row r="20" spans="1:24" x14ac:dyDescent="0.25">
      <c r="A20" s="4">
        <f t="shared" si="32"/>
        <v>0</v>
      </c>
      <c r="B20" s="4">
        <f t="shared" si="33"/>
        <v>460</v>
      </c>
      <c r="C20" s="4">
        <f t="shared" si="41"/>
        <v>552</v>
      </c>
      <c r="D20" s="4">
        <f t="shared" si="34"/>
        <v>662.4</v>
      </c>
      <c r="E20" s="5">
        <f t="shared" si="35"/>
        <v>9000000</v>
      </c>
      <c r="F20" s="9">
        <f t="shared" si="36"/>
        <v>19565</v>
      </c>
      <c r="G20" s="9">
        <f t="shared" si="37"/>
        <v>16304</v>
      </c>
      <c r="H20" s="9">
        <f t="shared" si="38"/>
        <v>13587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460</v>
      </c>
      <c r="R20" s="2">
        <v>9000000</v>
      </c>
    </row>
    <row r="21" spans="1:24" s="46" customFormat="1" x14ac:dyDescent="0.25">
      <c r="A21" s="44">
        <f t="shared" si="32"/>
        <v>0</v>
      </c>
      <c r="B21" s="44">
        <f t="shared" si="33"/>
        <v>890</v>
      </c>
      <c r="C21" s="44">
        <f t="shared" si="41"/>
        <v>1068</v>
      </c>
      <c r="D21" s="44">
        <f t="shared" si="34"/>
        <v>1281.5999999999999</v>
      </c>
      <c r="E21" s="45">
        <f t="shared" si="35"/>
        <v>21400000</v>
      </c>
      <c r="F21" s="44">
        <f t="shared" si="36"/>
        <v>24045</v>
      </c>
      <c r="G21" s="44">
        <f t="shared" si="37"/>
        <v>20037</v>
      </c>
      <c r="H21" s="44">
        <f t="shared" si="38"/>
        <v>16698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890</v>
      </c>
      <c r="R21" s="47">
        <v>21400000</v>
      </c>
    </row>
    <row r="22" spans="1:24" x14ac:dyDescent="0.25">
      <c r="A22" s="4">
        <f t="shared" ref="A22:A24" si="42">N22</f>
        <v>0</v>
      </c>
      <c r="B22" s="4">
        <f t="shared" ref="B22:B24" si="43">Q22</f>
        <v>450</v>
      </c>
      <c r="C22" s="4">
        <f t="shared" ref="C22:C24" si="44">B22*1.2</f>
        <v>540</v>
      </c>
      <c r="D22" s="4">
        <f t="shared" ref="D22:D24" si="45">C22*1.2</f>
        <v>648</v>
      </c>
      <c r="E22" s="5">
        <f t="shared" ref="E22:E24" si="46">R22</f>
        <v>9000000</v>
      </c>
      <c r="F22" s="9">
        <f t="shared" ref="F22:F24" si="47">ROUND((E22/B22),0)</f>
        <v>20000</v>
      </c>
      <c r="G22" s="9">
        <f t="shared" ref="G22:G24" si="48">ROUND((E22/C22),0)</f>
        <v>16667</v>
      </c>
      <c r="H22" s="9">
        <f t="shared" ref="H22:H24" si="49">ROUND((E22/D22),0)</f>
        <v>13889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450</v>
      </c>
      <c r="R22" s="2">
        <v>9000000</v>
      </c>
    </row>
    <row r="23" spans="1:24" x14ac:dyDescent="0.25">
      <c r="A23" s="4">
        <f t="shared" si="42"/>
        <v>0</v>
      </c>
      <c r="B23" s="4">
        <f t="shared" si="43"/>
        <v>650</v>
      </c>
      <c r="C23" s="4">
        <f t="shared" si="44"/>
        <v>780</v>
      </c>
      <c r="D23" s="4">
        <f t="shared" si="45"/>
        <v>936</v>
      </c>
      <c r="E23" s="5">
        <f t="shared" si="46"/>
        <v>12800000</v>
      </c>
      <c r="F23" s="9">
        <f t="shared" si="47"/>
        <v>19692</v>
      </c>
      <c r="G23" s="9">
        <f t="shared" si="48"/>
        <v>16410</v>
      </c>
      <c r="H23" s="9">
        <f t="shared" si="49"/>
        <v>13675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650</v>
      </c>
      <c r="R23" s="2">
        <v>12800000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23000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43.1</v>
      </c>
      <c r="G31">
        <f>F31*10.764</f>
        <v>463.92840000000001</v>
      </c>
      <c r="S31" s="10"/>
      <c r="T31" s="10"/>
      <c r="U31" s="17" t="s">
        <v>15</v>
      </c>
      <c r="V31" s="18"/>
      <c r="W31" s="19">
        <f>W29-W30</f>
        <v>20500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54</v>
      </c>
      <c r="X34" s="31">
        <v>2018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9</v>
      </c>
      <c r="X36" s="24"/>
    </row>
    <row r="37" spans="15:25" ht="15.75" x14ac:dyDescent="0.25">
      <c r="U37" s="17"/>
      <c r="V37" s="26"/>
      <c r="W37" s="27">
        <f>W36%</f>
        <v>0.09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225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2275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20500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22775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464</v>
      </c>
      <c r="X44" s="24"/>
    </row>
    <row r="45" spans="1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10567600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9510840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8454080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1160000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22015.833333333332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U14:V14"/>
  <sheetViews>
    <sheetView zoomScaleNormal="100" workbookViewId="0">
      <selection activeCell="U25" sqref="U25"/>
    </sheetView>
  </sheetViews>
  <sheetFormatPr defaultRowHeight="15" x14ac:dyDescent="0.25"/>
  <sheetData>
    <row r="14" spans="21:22" x14ac:dyDescent="0.25">
      <c r="U14">
        <v>44.85</v>
      </c>
      <c r="V14">
        <f>U14*10.764</f>
        <v>482.7654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7:U17"/>
  <sheetViews>
    <sheetView workbookViewId="0">
      <selection activeCell="X22" sqref="X22"/>
    </sheetView>
  </sheetViews>
  <sheetFormatPr defaultRowHeight="15" x14ac:dyDescent="0.25"/>
  <sheetData>
    <row r="17" spans="20:21" x14ac:dyDescent="0.25">
      <c r="T17">
        <v>66.23</v>
      </c>
      <c r="U17">
        <f>T17*10.764</f>
        <v>712.89972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U14:V14"/>
  <sheetViews>
    <sheetView workbookViewId="0">
      <selection activeCell="V19" sqref="V19"/>
    </sheetView>
  </sheetViews>
  <sheetFormatPr defaultRowHeight="15" x14ac:dyDescent="0.25"/>
  <sheetData>
    <row r="14" spans="21:22" x14ac:dyDescent="0.25">
      <c r="U14">
        <v>41.99</v>
      </c>
      <c r="V14">
        <f>U14*10.764</f>
        <v>451.98036000000002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T15:U15"/>
  <sheetViews>
    <sheetView workbookViewId="0">
      <selection activeCell="B37" sqref="B37"/>
    </sheetView>
  </sheetViews>
  <sheetFormatPr defaultRowHeight="15" x14ac:dyDescent="0.25"/>
  <sheetData>
    <row r="15" spans="20:21" x14ac:dyDescent="0.25">
      <c r="T15">
        <v>41.99</v>
      </c>
      <c r="U15">
        <f>T15*10.764</f>
        <v>451.98036000000002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P14" sqref="P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26" sqref="R2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5" sqref="R1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20" sqref="Q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A26" sqref="AA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6" sqref="Q1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Q14" sqref="Q1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2024-07-04T10:29:57Z</dcterms:modified>
</cp:coreProperties>
</file>