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BCC8C9B-34FC-4598-80BC-3120D0DFC1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A34" i="1"/>
  <c r="I34" i="1" s="1"/>
  <c r="J34" i="1" s="1"/>
  <c r="F7" i="1"/>
  <c r="C33" i="1"/>
  <c r="A33" i="1"/>
  <c r="B30" i="1"/>
  <c r="B29" i="1"/>
  <c r="B28" i="1"/>
  <c r="G12" i="1"/>
  <c r="F5" i="1"/>
  <c r="H26" i="1"/>
  <c r="H27" i="1"/>
  <c r="I37" i="1"/>
  <c r="J37" i="1" s="1"/>
  <c r="C39" i="1"/>
  <c r="C38" i="1"/>
  <c r="C37" i="1" l="1"/>
  <c r="B10" i="1"/>
  <c r="B11" i="1" s="1"/>
  <c r="B8" i="1"/>
  <c r="B6" i="1"/>
  <c r="B5" i="1"/>
  <c r="B14" i="1" s="1"/>
  <c r="B12" i="1" l="1"/>
  <c r="B13" i="1" s="1"/>
  <c r="B15" i="1"/>
  <c r="B17" i="1" l="1"/>
  <c r="C36" i="1"/>
  <c r="I36" i="1" s="1"/>
  <c r="C35" i="1"/>
  <c r="C34" i="1"/>
  <c r="B18" i="1" l="1"/>
  <c r="B20" i="1"/>
  <c r="I30" i="1"/>
  <c r="I29" i="1" l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F34" i="1"/>
  <c r="F35" i="1"/>
  <c r="G35" i="1" s="1"/>
  <c r="G36" i="1"/>
  <c r="G34" i="1" l="1"/>
  <c r="H34" i="1"/>
  <c r="I27" i="1" l="1"/>
  <c r="H31" i="1" l="1"/>
  <c r="H30" i="1"/>
  <c r="H32" i="1"/>
  <c r="H35" i="1" l="1"/>
  <c r="H28" i="1"/>
  <c r="H29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<sst xmlns="http://schemas.openxmlformats.org/spreadsheetml/2006/main" count="30" uniqueCount="28">
  <si>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</si>
  <si>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</si>
  <si>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</si>
  <si>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</si>
  <si>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</si>
  <si>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</si>
  <si>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</si>
  <si>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</si>
  <si>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</si>
  <si>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</si>
  <si>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</si>
  <si>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</si>
  <si>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</si>
  <si>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</si>
  <si>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</si>
  <si>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</si>
  <si>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</si>
  <si>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</si>
  <si>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</si>
  <si>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</si>
  <si>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</si>
  <si>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</si>
  <si>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</si>
  <si>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</si>
  <si>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</si>
  <si>
    <t>Built up area</t>
  </si>
  <si>
    <t>DV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</si>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</sst>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27467-7576-4027-97E3-2131E876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011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75756-167D-422E-A6ED-66EDBA40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43</xdr:row>
      <xdr:rowOff>105933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95CE53-C9D2-4FFA-AFA6-F86DA3D02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297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F07E4-4400-4389-B1E8-F475C15D0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87609</xdr:colOff>
      <xdr:row>40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6A06C9-195B-4122-806C-98FECB8E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98809" cy="7763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3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7200</v>
      </c>
      <c r="C3" s="25"/>
      <c r="D3" s="4"/>
      <c r="E3" s="26">
        <v>1989</v>
      </c>
      <c r="F3" s="27">
        <v>2024</v>
      </c>
      <c r="G3" s="28">
        <f>F3-E3</f>
        <v>35</v>
      </c>
      <c r="L3" s="1"/>
      <c r="M3" s="2"/>
    </row>
    <row r="4" spans="1:13" ht="33" x14ac:dyDescent="0.3">
      <c r="A4" s="29" t="s">
        <v>1</v>
      </c>
      <c r="B4" s="10">
        <v>2400</v>
      </c>
      <c r="C4" s="25"/>
      <c r="D4" s="4"/>
      <c r="E4" t="s">
        <v>23</v>
      </c>
      <c r="F4" s="27" t="s">
        <v>25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4800</v>
      </c>
      <c r="C5" s="25"/>
      <c r="D5" s="4"/>
      <c r="E5">
        <v>340</v>
      </c>
      <c r="F5">
        <f>37.91*10.764</f>
        <v>408.06323999999995</v>
      </c>
      <c r="G5" s="7"/>
      <c r="L5" s="1"/>
      <c r="M5" s="2"/>
    </row>
    <row r="6" spans="1:13" ht="16.5" x14ac:dyDescent="0.3">
      <c r="A6" s="21" t="s">
        <v>3</v>
      </c>
      <c r="B6" s="10">
        <f>B4</f>
        <v>2400</v>
      </c>
      <c r="C6" s="25"/>
      <c r="D6" s="4"/>
      <c r="F6" s="4">
        <v>5000</v>
      </c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35</v>
      </c>
      <c r="C7" s="31"/>
      <c r="D7" s="32"/>
      <c r="F7" s="4">
        <f>F6*F5</f>
        <v>2040316.1999999997</v>
      </c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25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52.5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0.52500000000000002</v>
      </c>
      <c r="C11" s="37"/>
      <c r="D11" s="38"/>
      <c r="E11" t="s">
        <v>15</v>
      </c>
      <c r="F11" t="s">
        <v>27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1260</v>
      </c>
      <c r="C12" s="39"/>
      <c r="D12" s="40"/>
      <c r="E12">
        <v>270</v>
      </c>
      <c r="F12">
        <v>58</v>
      </c>
      <c r="G12" s="34">
        <f>F12+E12</f>
        <v>328</v>
      </c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1140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4800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5940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22</v>
      </c>
      <c r="B16" s="41">
        <v>340</v>
      </c>
      <c r="C16" s="42"/>
      <c r="D16" s="4"/>
      <c r="E16" s="3"/>
      <c r="F16" s="3"/>
      <c r="G16" s="3"/>
      <c r="H16" s="4"/>
      <c r="K16">
        <v>8791</v>
      </c>
      <c r="M16" s="14"/>
    </row>
    <row r="17" spans="1:14" ht="16.5" x14ac:dyDescent="0.3">
      <c r="A17" s="42" t="s">
        <v>21</v>
      </c>
      <c r="B17" s="43">
        <f>B16*B15</f>
        <v>2019600</v>
      </c>
      <c r="C17" s="44"/>
      <c r="D17" s="4"/>
      <c r="E17" s="3"/>
      <c r="F17" s="45"/>
      <c r="G17" s="3"/>
      <c r="H17" s="4"/>
      <c r="K17">
        <v>9739</v>
      </c>
      <c r="M17" s="3"/>
      <c r="N17" s="4"/>
    </row>
    <row r="18" spans="1:14" ht="16.5" x14ac:dyDescent="0.3">
      <c r="A18" s="42" t="s">
        <v>26</v>
      </c>
      <c r="B18" s="43">
        <f>B17*0.8</f>
        <v>1615680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12</v>
      </c>
      <c r="B19" s="43">
        <f>408*B4</f>
        <v>979200</v>
      </c>
      <c r="C19" s="44"/>
      <c r="D19" s="4"/>
      <c r="E19" s="4"/>
      <c r="F19" s="3"/>
    </row>
    <row r="20" spans="1:14" ht="16.5" x14ac:dyDescent="0.3">
      <c r="A20" s="41" t="s">
        <v>16</v>
      </c>
      <c r="B20" s="43">
        <f>B17*0.035/12</f>
        <v>5890.5</v>
      </c>
      <c r="C20" s="43"/>
      <c r="D20" s="4"/>
      <c r="E20" s="4"/>
      <c r="F20" s="3"/>
    </row>
    <row r="21" spans="1:14" x14ac:dyDescent="0.25">
      <c r="B21" s="46"/>
    </row>
    <row r="22" spans="1:14" x14ac:dyDescent="0.25">
      <c r="B22" s="46"/>
    </row>
    <row r="24" spans="1:14" x14ac:dyDescent="0.25">
      <c r="C24" t="s">
        <v>14</v>
      </c>
    </row>
    <row r="25" spans="1:14" x14ac:dyDescent="0.25">
      <c r="B25" s="47" t="s">
        <v>15</v>
      </c>
      <c r="C25" s="5" t="s">
        <v>20</v>
      </c>
      <c r="D25" s="5"/>
      <c r="E25" s="5" t="s">
        <v>11</v>
      </c>
      <c r="F25" s="5" t="s">
        <v>17</v>
      </c>
      <c r="G25" s="5" t="s">
        <v>18</v>
      </c>
      <c r="H25" s="5" t="s">
        <v>19</v>
      </c>
      <c r="I25" s="5"/>
    </row>
    <row r="26" spans="1:14" ht="17.25" x14ac:dyDescent="0.3">
      <c r="B26" s="47">
        <v>320</v>
      </c>
      <c r="C26" s="5">
        <v>400</v>
      </c>
      <c r="D26" s="5"/>
      <c r="E26" s="5">
        <v>1650000</v>
      </c>
      <c r="F26" s="6">
        <f t="shared" ref="F26:F32" si="0">E26/B26</f>
        <v>5156.25</v>
      </c>
      <c r="G26" s="6">
        <f>E26/C26</f>
        <v>4125</v>
      </c>
      <c r="H26" s="6" t="e">
        <f>E26/D26</f>
        <v>#DIV/0!</v>
      </c>
      <c r="I26" s="5">
        <f>C26/B26</f>
        <v>1.25</v>
      </c>
      <c r="J26" s="8"/>
    </row>
    <row r="27" spans="1:14" ht="17.25" x14ac:dyDescent="0.3">
      <c r="B27" s="47">
        <v>390</v>
      </c>
      <c r="C27" s="5">
        <v>550</v>
      </c>
      <c r="D27" s="5"/>
      <c r="E27" s="5">
        <v>2500000</v>
      </c>
      <c r="F27" s="6">
        <f t="shared" si="0"/>
        <v>6410.2564102564102</v>
      </c>
      <c r="G27" s="6">
        <f>E27/C27</f>
        <v>4545.454545454545</v>
      </c>
      <c r="H27" s="6" t="e">
        <f>E27/D27</f>
        <v>#DIV/0!</v>
      </c>
      <c r="I27" s="5">
        <f>C27/B27</f>
        <v>1.4102564102564104</v>
      </c>
      <c r="J27" s="8"/>
    </row>
    <row r="28" spans="1:14" x14ac:dyDescent="0.25">
      <c r="B28" s="47">
        <f>C28/1.41</f>
        <v>414.89361702127661</v>
      </c>
      <c r="C28" s="5">
        <v>585</v>
      </c>
      <c r="D28" s="5"/>
      <c r="E28" s="6">
        <v>2800000</v>
      </c>
      <c r="F28" s="6">
        <f t="shared" si="0"/>
        <v>6748.7179487179483</v>
      </c>
      <c r="G28" s="6">
        <f t="shared" ref="G28:G32" si="1">E28/C28</f>
        <v>4786.3247863247861</v>
      </c>
      <c r="H28" s="6" t="e">
        <f>E28/#REF!</f>
        <v>#REF!</v>
      </c>
      <c r="I28" s="5"/>
    </row>
    <row r="29" spans="1:14" x14ac:dyDescent="0.25">
      <c r="B29" s="47">
        <f>C29/1.41</f>
        <v>340.42553191489361</v>
      </c>
      <c r="C29" s="5">
        <v>480</v>
      </c>
      <c r="D29" s="5"/>
      <c r="E29" s="6">
        <v>2600000</v>
      </c>
      <c r="F29" s="6">
        <f t="shared" si="0"/>
        <v>7637.5</v>
      </c>
      <c r="G29" s="6">
        <f t="shared" si="1"/>
        <v>5416.666666666667</v>
      </c>
      <c r="H29" s="6" t="e">
        <f>E29/#REF!</f>
        <v>#REF!</v>
      </c>
      <c r="I29" s="5" t="e">
        <f>#REF!/B29</f>
        <v>#REF!</v>
      </c>
    </row>
    <row r="30" spans="1:14" x14ac:dyDescent="0.25">
      <c r="B30" s="47">
        <f>C30/1.2</f>
        <v>358.33333333333337</v>
      </c>
      <c r="C30" s="48">
        <v>430</v>
      </c>
      <c r="E30" s="9">
        <v>2300000</v>
      </c>
      <c r="F30" s="9">
        <f t="shared" si="0"/>
        <v>6418.6046511627901</v>
      </c>
      <c r="G30" s="6">
        <f t="shared" si="1"/>
        <v>5348.8372093023254</v>
      </c>
      <c r="H30" s="9" t="e">
        <f>E30/#REF!</f>
        <v>#REF!</v>
      </c>
      <c r="I30" s="5">
        <f>C30/B30</f>
        <v>1.2</v>
      </c>
    </row>
    <row r="31" spans="1:14" x14ac:dyDescent="0.25">
      <c r="E31" s="9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  <c r="I31" t="e">
        <f>#REF!/B31</f>
        <v>#REF!</v>
      </c>
    </row>
    <row r="32" spans="1:14" x14ac:dyDescent="0.25">
      <c r="E32" s="48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</row>
    <row r="33" spans="1:10" x14ac:dyDescent="0.25">
      <c r="A33">
        <f>36*10.764</f>
        <v>387.50399999999996</v>
      </c>
      <c r="B33" s="24">
        <v>1950000</v>
      </c>
      <c r="C33">
        <f>B33/A33</f>
        <v>5032.2061191626417</v>
      </c>
    </row>
    <row r="34" spans="1:10" x14ac:dyDescent="0.25">
      <c r="A34">
        <f>46*10.764</f>
        <v>495.14399999999995</v>
      </c>
      <c r="B34" s="24">
        <v>2850000</v>
      </c>
      <c r="C34">
        <f t="shared" ref="C34:C39" si="2">B34/A34</f>
        <v>5755.9013135572686</v>
      </c>
      <c r="D34">
        <v>26500</v>
      </c>
      <c r="E34">
        <v>30000</v>
      </c>
      <c r="F34">
        <f>E34+D34+B34</f>
        <v>2906500</v>
      </c>
      <c r="G34" t="e">
        <f>F34/#REF!</f>
        <v>#REF!</v>
      </c>
      <c r="H34" s="4" t="e">
        <f>F34/#REF!</f>
        <v>#REF!</v>
      </c>
      <c r="I34">
        <f>A34*1.2</f>
        <v>594.17279999999994</v>
      </c>
      <c r="J34">
        <f>B34/I34</f>
        <v>4796.5844279643907</v>
      </c>
    </row>
    <row r="35" spans="1:10" x14ac:dyDescent="0.25">
      <c r="C35" t="e">
        <f t="shared" si="2"/>
        <v>#DIV/0!</v>
      </c>
      <c r="D35">
        <v>100</v>
      </c>
      <c r="E35">
        <v>100</v>
      </c>
      <c r="F35">
        <f>E35+D35+B35</f>
        <v>200</v>
      </c>
      <c r="G35" t="e">
        <f>F35/#REF!</f>
        <v>#REF!</v>
      </c>
      <c r="H35" s="4" t="e">
        <f>F35/#REF!</f>
        <v>#REF!</v>
      </c>
    </row>
    <row r="36" spans="1:10" x14ac:dyDescent="0.25">
      <c r="C36" t="e">
        <f t="shared" si="2"/>
        <v>#DIV/0!</v>
      </c>
      <c r="G36" t="e">
        <f>F36/#REF!</f>
        <v>#REF!</v>
      </c>
      <c r="I36" s="4" t="e">
        <f>B15/C36</f>
        <v>#DIV/0!</v>
      </c>
    </row>
    <row r="37" spans="1:10" ht="15.75" x14ac:dyDescent="0.25">
      <c r="A37" s="11"/>
      <c r="C37" t="e">
        <f t="shared" si="2"/>
        <v>#DIV/0!</v>
      </c>
      <c r="I37">
        <f>A37/1.2</f>
        <v>0</v>
      </c>
      <c r="J37" t="e">
        <f>B37/I37</f>
        <v>#DIV/0!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  <c r="C39" t="e">
        <f t="shared" si="2"/>
        <v>#DIV/0!</v>
      </c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63" spans="3:5" x14ac:dyDescent="0.25">
      <c r="C63" s="4"/>
      <c r="D63" s="4"/>
      <c r="E63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Sheet7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2024-07-05T07:14:10Z</dcterms:modified>
</cp:coreProperties>
</file>