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D94DB33-ED6E-468C-941C-2C23D4E24B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5" sheetId="8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G9" i="1" s="1"/>
  <c r="B20" i="1"/>
  <c r="G27" i="1"/>
  <c r="F7" i="1"/>
  <c r="F6" i="1"/>
  <c r="F8" i="1" s="1"/>
  <c r="H6" i="1" s="1"/>
  <c r="I35" i="1"/>
  <c r="J35" i="1" s="1"/>
  <c r="C39" i="1"/>
  <c r="C38" i="1"/>
  <c r="H30" i="1"/>
  <c r="H29" i="1"/>
  <c r="H28" i="1"/>
  <c r="H27" i="1"/>
  <c r="I29" i="1"/>
  <c r="H31" i="1"/>
  <c r="C40" i="1"/>
  <c r="F37" i="1"/>
  <c r="G37" i="1" s="1"/>
  <c r="F41" i="1"/>
  <c r="G41" i="1" s="1"/>
  <c r="C41" i="1"/>
  <c r="F40" i="1"/>
  <c r="F38" i="1"/>
  <c r="B10" i="1"/>
  <c r="B11" i="1" s="1"/>
  <c r="B8" i="1"/>
  <c r="B6" i="1"/>
  <c r="B5" i="1"/>
  <c r="B14" i="1" s="1"/>
  <c r="G38" i="1" l="1"/>
  <c r="G40" i="1"/>
  <c r="B12" i="1"/>
  <c r="B13" i="1" s="1"/>
  <c r="C37" i="1"/>
  <c r="C36" i="1"/>
  <c r="C35" i="1"/>
  <c r="B15" i="1" l="1"/>
  <c r="J36" i="1" s="1"/>
  <c r="I31" i="1"/>
  <c r="B17" i="1" l="1"/>
  <c r="B19" i="1" s="1"/>
  <c r="B21" i="1" s="1"/>
  <c r="I30" i="1"/>
  <c r="I27" i="1" l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<sst xmlns="http://schemas.openxmlformats.org/spreadsheetml/2006/main" count="31" uniqueCount="29">
  <si>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</si>
  <si>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</si>
  <si>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</si>
  <si>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</si>
  <si>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</si>
  <si>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</si>
  <si>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</si>
  <si>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</si>
  <si>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</si>
  <si>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</si>
  <si>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</si>
  <si>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</si>
  <si>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</si>
  <si>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</si>
  <si>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</si>
  <si>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</si>
  <si>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</si>
  <si>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</si>
  <si>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</si>
  <si>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</si>
  <si>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</si>
  <si>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</si>
  <si>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</si>
  <si>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</si>
  <si>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SB</t>
  </si>
  <si>
    <t>Flat Value</t>
  </si>
  <si>
    <t>Measurement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</si>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</sst>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  <xf numFmtId="0" fontId="0" fillId="0" borderId="7" xfId="0" applyBorder="1"/>
    <xf numFmtId="43" fontId="0" fillId="0" borderId="6" xfId="0" applyNumberFormat="1" applyBorder="1"/>
    <xf numFmtId="0" fontId="0" fillId="0" borderId="6" xfId="1" applyNumberFormat="1" applyFont="1" applyBorder="1"/>
    <xf numFmtId="0" fontId="0" fillId="0" borderId="8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6F115-2901-42BE-A8BD-905FA2D7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8297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769E1-CD21-419E-85BB-E9F10B2F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42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B5A8C0-ADF9-4B3E-A246-64830DBA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804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134475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5D030-74D7-4191-BF14-AC26E072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59275" cy="7954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306119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F6A43-A9AC-4AE0-99F4-2BDCFD52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0119" cy="744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7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25</v>
      </c>
      <c r="C2" s="27"/>
      <c r="D2" s="11"/>
      <c r="E2" t="s">
        <v>13</v>
      </c>
    </row>
    <row r="3" spans="1:17" ht="16.5" x14ac:dyDescent="0.3">
      <c r="A3" s="16" t="s">
        <v>0</v>
      </c>
      <c r="B3" s="28">
        <v>21000</v>
      </c>
      <c r="C3" s="17"/>
      <c r="D3" s="58"/>
      <c r="E3" s="56">
        <v>2003</v>
      </c>
      <c r="F3">
        <v>2003</v>
      </c>
      <c r="G3" s="3">
        <v>2024</v>
      </c>
      <c r="H3" s="4">
        <f>G3-F3</f>
        <v>21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58"/>
      <c r="E4" s="56"/>
      <c r="F4" s="39"/>
      <c r="G4" s="3"/>
      <c r="H4" s="4"/>
      <c r="K4" s="34"/>
      <c r="L4" s="3"/>
      <c r="M4" s="4"/>
    </row>
    <row r="5" spans="1:17" ht="16.5" x14ac:dyDescent="0.3">
      <c r="A5" s="16" t="s">
        <v>2</v>
      </c>
      <c r="B5" s="28">
        <f>B3-B4</f>
        <v>18000</v>
      </c>
      <c r="C5" s="17"/>
      <c r="D5" s="58"/>
      <c r="E5" s="56"/>
      <c r="F5" s="40" t="s">
        <v>22</v>
      </c>
      <c r="G5" s="55" t="s">
        <v>23</v>
      </c>
      <c r="H5" s="14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58"/>
      <c r="E6" s="56"/>
      <c r="F6" s="6">
        <f>55.21*10.764</f>
        <v>594.28044</v>
      </c>
      <c r="G6" s="3">
        <v>750</v>
      </c>
      <c r="H6" s="14">
        <f>G6/F8</f>
        <v>1.1560759932218803</v>
      </c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21</v>
      </c>
      <c r="C7" s="20"/>
      <c r="D7" s="58"/>
      <c r="E7" s="57"/>
      <c r="F7">
        <f>5.06*10.764</f>
        <v>54.465839999999993</v>
      </c>
      <c r="G7" s="3">
        <v>20000</v>
      </c>
      <c r="H7" s="5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39</v>
      </c>
      <c r="C8" s="20"/>
      <c r="D8" s="58"/>
      <c r="E8" s="57"/>
      <c r="F8" s="6">
        <f>SUM(F6:F7)</f>
        <v>648.74627999999996</v>
      </c>
      <c r="G8" s="54">
        <f>G7*G6</f>
        <v>15000000</v>
      </c>
      <c r="H8" s="5"/>
      <c r="I8" s="6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58"/>
      <c r="E9" s="57"/>
      <c r="F9" s="6"/>
      <c r="G9" s="54">
        <f>G8/594</f>
        <v>25252.525252525251</v>
      </c>
      <c r="H9" s="13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31.5</v>
      </c>
      <c r="C10" s="20"/>
      <c r="D10" s="58"/>
      <c r="E10" s="57"/>
      <c r="F10" s="13"/>
      <c r="G10" s="50"/>
      <c r="H10" s="13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0.315</v>
      </c>
      <c r="C11" s="36"/>
      <c r="D11" s="41"/>
      <c r="E11" t="s">
        <v>26</v>
      </c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945</v>
      </c>
      <c r="C12" s="21"/>
      <c r="D12" s="42"/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2055</v>
      </c>
      <c r="C13" s="21"/>
      <c r="D13" s="42"/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18000</v>
      </c>
      <c r="C14" s="17"/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20055</v>
      </c>
      <c r="C15" s="17"/>
      <c r="D15" s="10"/>
      <c r="E15" s="6"/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649</v>
      </c>
      <c r="C16" s="37"/>
      <c r="D16" s="8"/>
      <c r="E16" s="5"/>
      <c r="F16" s="5"/>
      <c r="G16" s="5"/>
      <c r="H16" s="6"/>
      <c r="M16" s="32"/>
    </row>
    <row r="17" spans="1:14" ht="16.5" x14ac:dyDescent="0.3">
      <c r="A17" s="16" t="s">
        <v>11</v>
      </c>
      <c r="B17" s="23">
        <f>B15*B16</f>
        <v>13015695</v>
      </c>
      <c r="C17" s="23"/>
      <c r="D17" s="23"/>
      <c r="E17" s="5"/>
      <c r="F17" s="35"/>
      <c r="G17" s="5"/>
      <c r="H17" s="6"/>
      <c r="M17" s="5"/>
      <c r="N17" s="6"/>
    </row>
    <row r="18" spans="1:14" ht="16.5" x14ac:dyDescent="0.3">
      <c r="A18" s="16" t="s">
        <v>27</v>
      </c>
      <c r="B18" s="23">
        <v>1000000</v>
      </c>
      <c r="C18" s="23"/>
      <c r="D18" s="23"/>
      <c r="E18" s="5"/>
      <c r="F18" s="35"/>
      <c r="G18" s="5"/>
      <c r="H18" s="6"/>
      <c r="M18" s="5"/>
      <c r="N18" s="6"/>
    </row>
    <row r="19" spans="1:14" ht="16.5" x14ac:dyDescent="0.3">
      <c r="A19" s="16" t="s">
        <v>28</v>
      </c>
      <c r="B19" s="23">
        <f>B18+B17</f>
        <v>14015695</v>
      </c>
      <c r="C19" s="23"/>
      <c r="D19" s="23"/>
      <c r="E19" s="5"/>
      <c r="F19" s="35"/>
      <c r="G19" s="5"/>
      <c r="H19" s="6"/>
      <c r="M19" s="5"/>
      <c r="N19" s="6"/>
    </row>
    <row r="20" spans="1:14" ht="16.5" x14ac:dyDescent="0.3">
      <c r="A20" s="16" t="s">
        <v>12</v>
      </c>
      <c r="B20" s="24">
        <f>750*B4</f>
        <v>2250000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B19*0.025/12</f>
        <v>29199.364583333332</v>
      </c>
      <c r="C21" s="38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725</v>
      </c>
      <c r="C27" s="8">
        <v>840</v>
      </c>
      <c r="D27" s="8"/>
      <c r="E27" s="8">
        <v>16000000</v>
      </c>
      <c r="F27" s="10">
        <f t="shared" ref="F27:F33" si="0">E27/B27</f>
        <v>22068.96551724138</v>
      </c>
      <c r="G27" s="10">
        <f>E27/C27</f>
        <v>19047.619047619046</v>
      </c>
      <c r="H27" s="10" t="e">
        <f>E27/D27</f>
        <v>#DIV/0!</v>
      </c>
      <c r="I27" s="8">
        <f>C27/B27</f>
        <v>1.1586206896551725</v>
      </c>
      <c r="J27" s="15"/>
    </row>
    <row r="28" spans="1:14" ht="17.25" x14ac:dyDescent="0.3">
      <c r="B28" s="9">
        <v>626</v>
      </c>
      <c r="C28" s="8">
        <v>750</v>
      </c>
      <c r="D28" s="8"/>
      <c r="E28" s="8">
        <v>12500000</v>
      </c>
      <c r="F28" s="10">
        <f t="shared" si="0"/>
        <v>19968.051118210864</v>
      </c>
      <c r="G28" s="10">
        <f>E28/C28</f>
        <v>16666.666666666668</v>
      </c>
      <c r="H28" s="10" t="e">
        <f>E28/D28</f>
        <v>#DIV/0!</v>
      </c>
      <c r="I28" s="8">
        <f>C28/B28</f>
        <v>1.1980830670926517</v>
      </c>
      <c r="J28" s="15"/>
    </row>
    <row r="29" spans="1:14" x14ac:dyDescent="0.25">
      <c r="B29" s="9">
        <v>626</v>
      </c>
      <c r="C29" s="8"/>
      <c r="D29" s="8"/>
      <c r="E29" s="10">
        <v>13500000</v>
      </c>
      <c r="F29" s="10">
        <f t="shared" si="0"/>
        <v>21565.495207667733</v>
      </c>
      <c r="G29" s="10" t="e">
        <f t="shared" ref="G29:G33" si="1">E29/C29</f>
        <v>#DIV/0!</v>
      </c>
      <c r="H29" s="10" t="e">
        <f>E29/D29</f>
        <v>#DIV/0!</v>
      </c>
      <c r="I29" s="8">
        <f>D30/B30</f>
        <v>0</v>
      </c>
    </row>
    <row r="30" spans="1:14" x14ac:dyDescent="0.25">
      <c r="B30" s="9">
        <v>700</v>
      </c>
      <c r="C30" s="8"/>
      <c r="D30" s="8"/>
      <c r="E30" s="10">
        <v>14000000</v>
      </c>
      <c r="F30" s="10">
        <f t="shared" si="0"/>
        <v>20000</v>
      </c>
      <c r="G30" s="10" t="e">
        <f t="shared" si="1"/>
        <v>#DIV/0!</v>
      </c>
      <c r="H30" s="10" t="e">
        <f>E30/D30</f>
        <v>#DIV/0!</v>
      </c>
      <c r="I30" s="8" t="e">
        <f>#REF!/B30</f>
        <v>#REF!</v>
      </c>
    </row>
    <row r="31" spans="1:14" x14ac:dyDescent="0.25">
      <c r="B31" s="9"/>
      <c r="C31" s="25"/>
      <c r="D31" s="25"/>
      <c r="E31" s="10"/>
      <c r="F31" s="26" t="e">
        <f t="shared" si="0"/>
        <v>#DIV/0!</v>
      </c>
      <c r="G31" s="10" t="e">
        <f t="shared" si="1"/>
        <v>#DIV/0!</v>
      </c>
      <c r="H31" s="26" t="e">
        <f>E31/D31</f>
        <v>#DIV/0!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660</v>
      </c>
      <c r="B35">
        <v>11700000</v>
      </c>
      <c r="C35">
        <f t="shared" ref="C35:C41" si="2">B35/A35</f>
        <v>17727.272727272728</v>
      </c>
      <c r="D35">
        <v>399000</v>
      </c>
      <c r="E35">
        <v>30000</v>
      </c>
      <c r="F35">
        <f>E35+D35+B35</f>
        <v>12129000</v>
      </c>
      <c r="G35">
        <f>F35/A35</f>
        <v>18377.272727272728</v>
      </c>
      <c r="H35" s="6"/>
      <c r="I35">
        <f>44*10.764</f>
        <v>473.61599999999999</v>
      </c>
      <c r="J35">
        <f>B35/I35</f>
        <v>24703.557312252964</v>
      </c>
    </row>
    <row r="36" spans="1:10" x14ac:dyDescent="0.25">
      <c r="A36">
        <v>500</v>
      </c>
      <c r="B36">
        <v>10000000</v>
      </c>
      <c r="C36" s="52">
        <f t="shared" si="2"/>
        <v>20000</v>
      </c>
      <c r="D36">
        <v>729800</v>
      </c>
      <c r="E36">
        <v>30000</v>
      </c>
      <c r="F36">
        <f>E36+D36+B36</f>
        <v>10759800</v>
      </c>
      <c r="G36">
        <f>F36/A36</f>
        <v>21519.599999999999</v>
      </c>
      <c r="H36" s="6"/>
      <c r="J36" s="6">
        <f>B15/C36</f>
        <v>1.00275</v>
      </c>
    </row>
    <row r="37" spans="1:10" x14ac:dyDescent="0.25">
      <c r="B37" s="52"/>
      <c r="C37" s="52" t="e">
        <f t="shared" si="2"/>
        <v>#DIV/0!</v>
      </c>
      <c r="D37">
        <v>835500</v>
      </c>
      <c r="E37">
        <v>30000</v>
      </c>
      <c r="F37">
        <f>E37+D37+B37</f>
        <v>865500</v>
      </c>
      <c r="G37" t="e">
        <f>F37/A37</f>
        <v>#DIV/0!</v>
      </c>
      <c r="I37" s="6"/>
    </row>
    <row r="38" spans="1:10" x14ac:dyDescent="0.25">
      <c r="B38" s="52"/>
      <c r="C38" s="52" t="e">
        <f t="shared" si="2"/>
        <v>#DIV/0!</v>
      </c>
      <c r="D38" s="48">
        <v>1248000</v>
      </c>
      <c r="E38" s="48">
        <v>30000</v>
      </c>
      <c r="F38" s="48">
        <f>E38+D38+B38</f>
        <v>1278000</v>
      </c>
      <c r="G38" s="48" t="e">
        <f>F38/A38</f>
        <v>#DIV/0!</v>
      </c>
    </row>
    <row r="39" spans="1:10" ht="15.75" x14ac:dyDescent="0.25">
      <c r="A39" s="53"/>
      <c r="B39" s="52"/>
      <c r="C39" s="52" t="e">
        <f t="shared" si="2"/>
        <v>#DIV/0!</v>
      </c>
    </row>
    <row r="40" spans="1:10" ht="15.75" x14ac:dyDescent="0.25">
      <c r="A40" s="51"/>
      <c r="B40" s="48"/>
      <c r="C40" s="48" t="e">
        <f t="shared" si="2"/>
        <v>#DIV/0!</v>
      </c>
      <c r="D40" s="48">
        <v>1194000</v>
      </c>
      <c r="E40" s="48">
        <v>30000</v>
      </c>
      <c r="F40" s="48">
        <f>E40+D40+B40</f>
        <v>1224000</v>
      </c>
      <c r="G40" s="48" t="e">
        <f>F40/A40</f>
        <v>#DIV/0!</v>
      </c>
    </row>
    <row r="41" spans="1:10" ht="15.75" x14ac:dyDescent="0.25">
      <c r="A41" s="46"/>
      <c r="B41" s="47"/>
      <c r="C41" s="48" t="e">
        <f t="shared" si="2"/>
        <v>#DIV/0!</v>
      </c>
      <c r="D41" s="48">
        <v>1220500</v>
      </c>
      <c r="E41" s="48">
        <v>30000</v>
      </c>
      <c r="F41" s="48">
        <f>E41+D41+B41</f>
        <v>1250500</v>
      </c>
      <c r="G41" s="48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Sheet2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2024-07-03T11:01:42Z</dcterms:modified>
</cp:coreProperties>
</file>