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Mumbai Main Branch\GODREJ ASCEND\Phase II\"/>
    </mc:Choice>
  </mc:AlternateContent>
  <xr:revisionPtr revIDLastSave="0" documentId="13_ncr:1_{B5D255E5-2F75-4A6F-8BAC-B8B5051BE80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ower 3" sheetId="87" r:id="rId1"/>
    <sheet name="Total" sheetId="107" r:id="rId2"/>
    <sheet name="Rera" sheetId="92" r:id="rId3"/>
    <sheet name="Typical Floor" sheetId="85" r:id="rId4"/>
    <sheet name="IGR" sheetId="97" r:id="rId5"/>
    <sheet name="RR" sheetId="98" r:id="rId6"/>
    <sheet name="Sheet1" sheetId="108" r:id="rId7"/>
  </sheets>
  <definedNames>
    <definedName name="_xlnm._FilterDatabase" localSheetId="0" hidden="1">'Tower 3'!$D$1:$D$200</definedName>
  </definedNames>
  <calcPr calcId="191029"/>
</workbook>
</file>

<file path=xl/calcChain.xml><?xml version="1.0" encoding="utf-8"?>
<calcChain xmlns="http://schemas.openxmlformats.org/spreadsheetml/2006/main">
  <c r="I4" i="107" l="1"/>
  <c r="I7" i="87"/>
  <c r="L7" i="85"/>
  <c r="J7" i="85"/>
  <c r="M61" i="87"/>
  <c r="E200" i="87"/>
  <c r="F200" i="87"/>
  <c r="D2" i="107"/>
  <c r="H96" i="87"/>
  <c r="M96" i="87" s="1"/>
  <c r="H97" i="87"/>
  <c r="M97" i="87" s="1"/>
  <c r="H98" i="87"/>
  <c r="M98" i="87" s="1"/>
  <c r="H99" i="87"/>
  <c r="M99" i="87" s="1"/>
  <c r="H100" i="87"/>
  <c r="M100" i="87" s="1"/>
  <c r="H101" i="87"/>
  <c r="M101" i="87" s="1"/>
  <c r="H102" i="87"/>
  <c r="M102" i="87" s="1"/>
  <c r="H103" i="87"/>
  <c r="M103" i="87" s="1"/>
  <c r="H104" i="87"/>
  <c r="M104" i="87" s="1"/>
  <c r="H105" i="87"/>
  <c r="M105" i="87" s="1"/>
  <c r="H106" i="87"/>
  <c r="M106" i="87" s="1"/>
  <c r="H107" i="87"/>
  <c r="M107" i="87" s="1"/>
  <c r="H108" i="87"/>
  <c r="M108" i="87" s="1"/>
  <c r="H109" i="87"/>
  <c r="M109" i="87" s="1"/>
  <c r="H110" i="87"/>
  <c r="M110" i="87" s="1"/>
  <c r="H111" i="87"/>
  <c r="M111" i="87" s="1"/>
  <c r="H112" i="87"/>
  <c r="M112" i="87" s="1"/>
  <c r="H113" i="87"/>
  <c r="M113" i="87" s="1"/>
  <c r="H114" i="87"/>
  <c r="M114" i="87" s="1"/>
  <c r="H115" i="87"/>
  <c r="M115" i="87" s="1"/>
  <c r="H116" i="87"/>
  <c r="M116" i="87" s="1"/>
  <c r="H117" i="87"/>
  <c r="M117" i="87" s="1"/>
  <c r="H118" i="87"/>
  <c r="M118" i="87" s="1"/>
  <c r="H119" i="87"/>
  <c r="M119" i="87" s="1"/>
  <c r="H120" i="87"/>
  <c r="M120" i="87" s="1"/>
  <c r="H121" i="87"/>
  <c r="M121" i="87" s="1"/>
  <c r="H122" i="87"/>
  <c r="M122" i="87" s="1"/>
  <c r="H123" i="87"/>
  <c r="M123" i="87" s="1"/>
  <c r="H124" i="87"/>
  <c r="M124" i="87" s="1"/>
  <c r="H125" i="87"/>
  <c r="M125" i="87" s="1"/>
  <c r="H126" i="87"/>
  <c r="M126" i="87" s="1"/>
  <c r="H127" i="87"/>
  <c r="M127" i="87" s="1"/>
  <c r="H128" i="87"/>
  <c r="M128" i="87" s="1"/>
  <c r="H129" i="87"/>
  <c r="M129" i="87" s="1"/>
  <c r="H130" i="87"/>
  <c r="M130" i="87" s="1"/>
  <c r="H131" i="87"/>
  <c r="M131" i="87" s="1"/>
  <c r="H132" i="87"/>
  <c r="M132" i="87" s="1"/>
  <c r="H133" i="87"/>
  <c r="M133" i="87" s="1"/>
  <c r="H134" i="87"/>
  <c r="M134" i="87" s="1"/>
  <c r="H135" i="87"/>
  <c r="M135" i="87" s="1"/>
  <c r="H136" i="87"/>
  <c r="M136" i="87" s="1"/>
  <c r="H137" i="87"/>
  <c r="M137" i="87" s="1"/>
  <c r="H138" i="87"/>
  <c r="M138" i="87" s="1"/>
  <c r="H139" i="87"/>
  <c r="M139" i="87" s="1"/>
  <c r="H140" i="87"/>
  <c r="M140" i="87" s="1"/>
  <c r="H141" i="87"/>
  <c r="M141" i="87" s="1"/>
  <c r="H142" i="87"/>
  <c r="M142" i="87" s="1"/>
  <c r="H143" i="87"/>
  <c r="M143" i="87" s="1"/>
  <c r="H144" i="87"/>
  <c r="M144" i="87" s="1"/>
  <c r="H145" i="87"/>
  <c r="M145" i="87" s="1"/>
  <c r="H146" i="87"/>
  <c r="M146" i="87" s="1"/>
  <c r="H147" i="87"/>
  <c r="M147" i="87" s="1"/>
  <c r="H148" i="87"/>
  <c r="M148" i="87" s="1"/>
  <c r="H149" i="87"/>
  <c r="M149" i="87" s="1"/>
  <c r="H150" i="87"/>
  <c r="M150" i="87" s="1"/>
  <c r="H151" i="87"/>
  <c r="M151" i="87" s="1"/>
  <c r="H152" i="87"/>
  <c r="M152" i="87" s="1"/>
  <c r="H153" i="87"/>
  <c r="M153" i="87" s="1"/>
  <c r="H154" i="87"/>
  <c r="M154" i="87" s="1"/>
  <c r="H155" i="87"/>
  <c r="M155" i="87" s="1"/>
  <c r="H156" i="87"/>
  <c r="M156" i="87" s="1"/>
  <c r="H157" i="87"/>
  <c r="M157" i="87" s="1"/>
  <c r="H158" i="87"/>
  <c r="M158" i="87" s="1"/>
  <c r="H159" i="87"/>
  <c r="M159" i="87" s="1"/>
  <c r="H160" i="87"/>
  <c r="M160" i="87" s="1"/>
  <c r="H161" i="87"/>
  <c r="M161" i="87" s="1"/>
  <c r="H162" i="87"/>
  <c r="M162" i="87" s="1"/>
  <c r="H163" i="87"/>
  <c r="M163" i="87" s="1"/>
  <c r="H164" i="87"/>
  <c r="M164" i="87" s="1"/>
  <c r="H165" i="87"/>
  <c r="M165" i="87" s="1"/>
  <c r="H166" i="87"/>
  <c r="M166" i="87" s="1"/>
  <c r="H167" i="87"/>
  <c r="M167" i="87" s="1"/>
  <c r="H168" i="87"/>
  <c r="M168" i="87" s="1"/>
  <c r="H169" i="87"/>
  <c r="M169" i="87" s="1"/>
  <c r="H170" i="87"/>
  <c r="M170" i="87" s="1"/>
  <c r="H171" i="87"/>
  <c r="M171" i="87" s="1"/>
  <c r="H172" i="87"/>
  <c r="M172" i="87" s="1"/>
  <c r="H173" i="87"/>
  <c r="M173" i="87" s="1"/>
  <c r="H174" i="87"/>
  <c r="M174" i="87" s="1"/>
  <c r="H175" i="87"/>
  <c r="M175" i="87" s="1"/>
  <c r="H176" i="87"/>
  <c r="M176" i="87" s="1"/>
  <c r="H177" i="87"/>
  <c r="M177" i="87" s="1"/>
  <c r="H178" i="87"/>
  <c r="M178" i="87" s="1"/>
  <c r="H179" i="87"/>
  <c r="M179" i="87" s="1"/>
  <c r="H180" i="87"/>
  <c r="M180" i="87" s="1"/>
  <c r="H181" i="87"/>
  <c r="M181" i="87" s="1"/>
  <c r="H182" i="87"/>
  <c r="M182" i="87" s="1"/>
  <c r="H183" i="87"/>
  <c r="M183" i="87" s="1"/>
  <c r="H184" i="87"/>
  <c r="M184" i="87" s="1"/>
  <c r="H185" i="87"/>
  <c r="M185" i="87" s="1"/>
  <c r="H186" i="87"/>
  <c r="M186" i="87" s="1"/>
  <c r="H187" i="87"/>
  <c r="M187" i="87" s="1"/>
  <c r="H188" i="87"/>
  <c r="M188" i="87" s="1"/>
  <c r="H189" i="87"/>
  <c r="M189" i="87" s="1"/>
  <c r="H190" i="87"/>
  <c r="M190" i="87" s="1"/>
  <c r="H191" i="87"/>
  <c r="M191" i="87" s="1"/>
  <c r="H192" i="87"/>
  <c r="M192" i="87" s="1"/>
  <c r="H193" i="87"/>
  <c r="M193" i="87" s="1"/>
  <c r="H194" i="87"/>
  <c r="M194" i="87" s="1"/>
  <c r="H195" i="87"/>
  <c r="M195" i="87" s="1"/>
  <c r="H196" i="87"/>
  <c r="M196" i="87" s="1"/>
  <c r="H197" i="87"/>
  <c r="M197" i="87" s="1"/>
  <c r="H198" i="87"/>
  <c r="M198" i="87" s="1"/>
  <c r="H199" i="87"/>
  <c r="M199" i="87" s="1"/>
  <c r="H82" i="87"/>
  <c r="M82" i="87" s="1"/>
  <c r="H83" i="87"/>
  <c r="M83" i="87" s="1"/>
  <c r="H84" i="87"/>
  <c r="M84" i="87" s="1"/>
  <c r="H85" i="87"/>
  <c r="M85" i="87" s="1"/>
  <c r="H86" i="87"/>
  <c r="M86" i="87" s="1"/>
  <c r="H87" i="87"/>
  <c r="M87" i="87" s="1"/>
  <c r="H88" i="87"/>
  <c r="M88" i="87" s="1"/>
  <c r="H89" i="87"/>
  <c r="M89" i="87" s="1"/>
  <c r="H90" i="87"/>
  <c r="M90" i="87" s="1"/>
  <c r="H91" i="87"/>
  <c r="M91" i="87" s="1"/>
  <c r="H92" i="87"/>
  <c r="M92" i="87" s="1"/>
  <c r="H93" i="87"/>
  <c r="M93" i="87" s="1"/>
  <c r="H94" i="87"/>
  <c r="M94" i="87" s="1"/>
  <c r="H95" i="87"/>
  <c r="M95" i="87" s="1"/>
  <c r="H12" i="87"/>
  <c r="M12" i="87" s="1"/>
  <c r="H13" i="87"/>
  <c r="M13" i="87" s="1"/>
  <c r="H14" i="87"/>
  <c r="M14" i="87" s="1"/>
  <c r="H15" i="87"/>
  <c r="M15" i="87" s="1"/>
  <c r="H16" i="87"/>
  <c r="M16" i="87" s="1"/>
  <c r="H17" i="87"/>
  <c r="M17" i="87" s="1"/>
  <c r="H18" i="87"/>
  <c r="M18" i="87" s="1"/>
  <c r="H19" i="87"/>
  <c r="M19" i="87" s="1"/>
  <c r="H20" i="87"/>
  <c r="M20" i="87" s="1"/>
  <c r="H21" i="87"/>
  <c r="M21" i="87" s="1"/>
  <c r="H22" i="87"/>
  <c r="M22" i="87" s="1"/>
  <c r="H23" i="87"/>
  <c r="M23" i="87" s="1"/>
  <c r="H24" i="87"/>
  <c r="M24" i="87" s="1"/>
  <c r="H25" i="87"/>
  <c r="M25" i="87" s="1"/>
  <c r="H26" i="87"/>
  <c r="M26" i="87" s="1"/>
  <c r="H27" i="87"/>
  <c r="M27" i="87" s="1"/>
  <c r="H28" i="87"/>
  <c r="M28" i="87" s="1"/>
  <c r="H29" i="87"/>
  <c r="M29" i="87" s="1"/>
  <c r="H30" i="87"/>
  <c r="M30" i="87" s="1"/>
  <c r="H31" i="87"/>
  <c r="M31" i="87" s="1"/>
  <c r="H32" i="87"/>
  <c r="M32" i="87" s="1"/>
  <c r="H33" i="87"/>
  <c r="M33" i="87" s="1"/>
  <c r="H34" i="87"/>
  <c r="M34" i="87" s="1"/>
  <c r="H35" i="87"/>
  <c r="M35" i="87" s="1"/>
  <c r="H36" i="87"/>
  <c r="M36" i="87" s="1"/>
  <c r="H37" i="87"/>
  <c r="M37" i="87" s="1"/>
  <c r="H38" i="87"/>
  <c r="M38" i="87" s="1"/>
  <c r="H39" i="87"/>
  <c r="M39" i="87" s="1"/>
  <c r="H40" i="87"/>
  <c r="M40" i="87" s="1"/>
  <c r="H41" i="87"/>
  <c r="M41" i="87" s="1"/>
  <c r="H42" i="87"/>
  <c r="M42" i="87" s="1"/>
  <c r="H43" i="87"/>
  <c r="M43" i="87" s="1"/>
  <c r="H44" i="87"/>
  <c r="M44" i="87" s="1"/>
  <c r="H45" i="87"/>
  <c r="M45" i="87" s="1"/>
  <c r="H46" i="87"/>
  <c r="M46" i="87" s="1"/>
  <c r="H47" i="87"/>
  <c r="M47" i="87" s="1"/>
  <c r="H48" i="87"/>
  <c r="M48" i="87" s="1"/>
  <c r="H49" i="87"/>
  <c r="M49" i="87" s="1"/>
  <c r="H50" i="87"/>
  <c r="M50" i="87" s="1"/>
  <c r="H51" i="87"/>
  <c r="M51" i="87" s="1"/>
  <c r="H52" i="87"/>
  <c r="M52" i="87" s="1"/>
  <c r="H53" i="87"/>
  <c r="M53" i="87" s="1"/>
  <c r="H54" i="87"/>
  <c r="M54" i="87" s="1"/>
  <c r="H55" i="87"/>
  <c r="M55" i="87" s="1"/>
  <c r="H56" i="87"/>
  <c r="M56" i="87" s="1"/>
  <c r="H57" i="87"/>
  <c r="M57" i="87" s="1"/>
  <c r="H58" i="87"/>
  <c r="M58" i="87" s="1"/>
  <c r="H59" i="87"/>
  <c r="M59" i="87" s="1"/>
  <c r="H60" i="87"/>
  <c r="M60" i="87" s="1"/>
  <c r="H61" i="87"/>
  <c r="H62" i="87"/>
  <c r="M62" i="87" s="1"/>
  <c r="H63" i="87"/>
  <c r="M63" i="87" s="1"/>
  <c r="H64" i="87"/>
  <c r="M64" i="87" s="1"/>
  <c r="H65" i="87"/>
  <c r="M65" i="87" s="1"/>
  <c r="H66" i="87"/>
  <c r="M66" i="87" s="1"/>
  <c r="H67" i="87"/>
  <c r="M67" i="87" s="1"/>
  <c r="H68" i="87"/>
  <c r="M68" i="87" s="1"/>
  <c r="H69" i="87"/>
  <c r="M69" i="87" s="1"/>
  <c r="H70" i="87"/>
  <c r="M70" i="87" s="1"/>
  <c r="H71" i="87"/>
  <c r="M71" i="87" s="1"/>
  <c r="H72" i="87"/>
  <c r="M72" i="87" s="1"/>
  <c r="H73" i="87"/>
  <c r="M73" i="87" s="1"/>
  <c r="H74" i="87"/>
  <c r="M74" i="87" s="1"/>
  <c r="H75" i="87"/>
  <c r="M75" i="87" s="1"/>
  <c r="H76" i="87"/>
  <c r="M76" i="87" s="1"/>
  <c r="H77" i="87"/>
  <c r="M77" i="87" s="1"/>
  <c r="H78" i="87"/>
  <c r="M78" i="87" s="1"/>
  <c r="H79" i="87"/>
  <c r="M79" i="87" s="1"/>
  <c r="H80" i="87"/>
  <c r="M80" i="87" s="1"/>
  <c r="H81" i="87"/>
  <c r="M81" i="87" s="1"/>
  <c r="H3" i="87"/>
  <c r="M3" i="87" s="1"/>
  <c r="H4" i="87"/>
  <c r="M4" i="87" s="1"/>
  <c r="H5" i="87"/>
  <c r="M5" i="87" s="1"/>
  <c r="H6" i="87"/>
  <c r="M6" i="87" s="1"/>
  <c r="H7" i="87"/>
  <c r="M7" i="87" s="1"/>
  <c r="H8" i="87"/>
  <c r="M8" i="87" s="1"/>
  <c r="H9" i="87"/>
  <c r="M9" i="87" s="1"/>
  <c r="H10" i="87"/>
  <c r="M10" i="87" s="1"/>
  <c r="H11" i="87"/>
  <c r="M11" i="87" s="1"/>
  <c r="G3" i="87"/>
  <c r="J3" i="87" s="1"/>
  <c r="K3" i="87" s="1"/>
  <c r="L3" i="87" s="1"/>
  <c r="G4" i="87"/>
  <c r="J4" i="87" s="1"/>
  <c r="K4" i="87" s="1"/>
  <c r="L4" i="87" s="1"/>
  <c r="G5" i="87"/>
  <c r="J5" i="87" s="1"/>
  <c r="K5" i="87" s="1"/>
  <c r="L5" i="87" s="1"/>
  <c r="G6" i="87"/>
  <c r="J6" i="87" s="1"/>
  <c r="K6" i="87" s="1"/>
  <c r="L6" i="87" s="1"/>
  <c r="G7" i="87"/>
  <c r="J7" i="87" s="1"/>
  <c r="K7" i="87" s="1"/>
  <c r="L7" i="87" s="1"/>
  <c r="G8" i="87"/>
  <c r="G9" i="87"/>
  <c r="G10" i="87"/>
  <c r="G11" i="87"/>
  <c r="G12" i="87"/>
  <c r="G13" i="87"/>
  <c r="G14" i="87"/>
  <c r="G15" i="87"/>
  <c r="G16" i="87"/>
  <c r="G17" i="87"/>
  <c r="G18" i="87"/>
  <c r="G19" i="87"/>
  <c r="G20" i="87"/>
  <c r="G21" i="87"/>
  <c r="G22" i="87"/>
  <c r="G23" i="87"/>
  <c r="G24" i="87"/>
  <c r="G25" i="87"/>
  <c r="G26" i="87"/>
  <c r="G27" i="87"/>
  <c r="G28" i="87"/>
  <c r="G29" i="87"/>
  <c r="G30" i="87"/>
  <c r="G31" i="87"/>
  <c r="G32" i="87"/>
  <c r="G33" i="87"/>
  <c r="G34" i="87"/>
  <c r="G35" i="87"/>
  <c r="G36" i="87"/>
  <c r="G37" i="87"/>
  <c r="G38" i="87"/>
  <c r="G39" i="87"/>
  <c r="G40" i="87"/>
  <c r="G41" i="87"/>
  <c r="G42" i="87"/>
  <c r="G43" i="87"/>
  <c r="G44" i="87"/>
  <c r="G45" i="87"/>
  <c r="G46" i="87"/>
  <c r="G47" i="87"/>
  <c r="G48" i="87"/>
  <c r="G49" i="87"/>
  <c r="G50" i="87"/>
  <c r="G51" i="87"/>
  <c r="G52" i="87"/>
  <c r="G53" i="87"/>
  <c r="G54" i="87"/>
  <c r="G55" i="87"/>
  <c r="G56" i="87"/>
  <c r="G57" i="87"/>
  <c r="G58" i="87"/>
  <c r="G59" i="87"/>
  <c r="G60" i="87"/>
  <c r="G61" i="87"/>
  <c r="G62" i="87"/>
  <c r="G63" i="87"/>
  <c r="G64" i="87"/>
  <c r="G65" i="87"/>
  <c r="G66" i="87"/>
  <c r="G67" i="87"/>
  <c r="G68" i="87"/>
  <c r="G69" i="87"/>
  <c r="G70" i="87"/>
  <c r="G71" i="87"/>
  <c r="G72" i="87"/>
  <c r="G73" i="87"/>
  <c r="G74" i="87"/>
  <c r="G75" i="87"/>
  <c r="G76" i="87"/>
  <c r="G77" i="87"/>
  <c r="G78" i="87"/>
  <c r="G79" i="87"/>
  <c r="G80" i="87"/>
  <c r="G81" i="87"/>
  <c r="G82" i="87"/>
  <c r="G83" i="87"/>
  <c r="G84" i="87"/>
  <c r="G85" i="87"/>
  <c r="G86" i="87"/>
  <c r="G87" i="87"/>
  <c r="G88" i="87"/>
  <c r="G89" i="87"/>
  <c r="G90" i="87"/>
  <c r="G91" i="87"/>
  <c r="G92" i="87"/>
  <c r="G93" i="87"/>
  <c r="G94" i="87"/>
  <c r="G95" i="87"/>
  <c r="G96" i="87"/>
  <c r="G97" i="87"/>
  <c r="G98" i="87"/>
  <c r="G99" i="87"/>
  <c r="G100" i="87"/>
  <c r="G101" i="87"/>
  <c r="G102" i="87"/>
  <c r="G103" i="87"/>
  <c r="G104" i="87"/>
  <c r="G105" i="87"/>
  <c r="G106" i="87"/>
  <c r="G107" i="87"/>
  <c r="G108" i="87"/>
  <c r="G109" i="87"/>
  <c r="G110" i="87"/>
  <c r="G111" i="87"/>
  <c r="G112" i="87"/>
  <c r="G113" i="87"/>
  <c r="G114" i="87"/>
  <c r="G115" i="87"/>
  <c r="G116" i="87"/>
  <c r="G117" i="87"/>
  <c r="G118" i="87"/>
  <c r="G119" i="87"/>
  <c r="G120" i="87"/>
  <c r="G121" i="87"/>
  <c r="G122" i="87"/>
  <c r="G123" i="87"/>
  <c r="G124" i="87"/>
  <c r="G125" i="87"/>
  <c r="G126" i="87"/>
  <c r="G127" i="87"/>
  <c r="G128" i="87"/>
  <c r="G129" i="87"/>
  <c r="G130" i="87"/>
  <c r="G131" i="87"/>
  <c r="G132" i="87"/>
  <c r="G133" i="87"/>
  <c r="G134" i="87"/>
  <c r="G135" i="87"/>
  <c r="G136" i="87"/>
  <c r="G137" i="87"/>
  <c r="G138" i="87"/>
  <c r="G139" i="87"/>
  <c r="G140" i="87"/>
  <c r="G141" i="87"/>
  <c r="G142" i="87"/>
  <c r="G143" i="87"/>
  <c r="G144" i="87"/>
  <c r="G145" i="87"/>
  <c r="G146" i="87"/>
  <c r="G147" i="87"/>
  <c r="G148" i="87"/>
  <c r="G149" i="87"/>
  <c r="G150" i="87"/>
  <c r="G151" i="87"/>
  <c r="G152" i="87"/>
  <c r="G153" i="87"/>
  <c r="G154" i="87"/>
  <c r="G155" i="87"/>
  <c r="G156" i="87"/>
  <c r="G157" i="87"/>
  <c r="G158" i="87"/>
  <c r="G159" i="87"/>
  <c r="G160" i="87"/>
  <c r="G161" i="87"/>
  <c r="G162" i="87"/>
  <c r="G163" i="87"/>
  <c r="G164" i="87"/>
  <c r="G165" i="87"/>
  <c r="G166" i="87"/>
  <c r="G167" i="87"/>
  <c r="G168" i="87"/>
  <c r="G169" i="87"/>
  <c r="G170" i="87"/>
  <c r="G171" i="87"/>
  <c r="G172" i="87"/>
  <c r="G173" i="87"/>
  <c r="G174" i="87"/>
  <c r="G175" i="87"/>
  <c r="G176" i="87"/>
  <c r="G177" i="87"/>
  <c r="G178" i="87"/>
  <c r="G179" i="87"/>
  <c r="G180" i="87"/>
  <c r="G181" i="87"/>
  <c r="G182" i="87"/>
  <c r="G183" i="87"/>
  <c r="G184" i="87"/>
  <c r="G185" i="87"/>
  <c r="G186" i="87"/>
  <c r="G187" i="87"/>
  <c r="G188" i="87"/>
  <c r="G189" i="87"/>
  <c r="G190" i="87"/>
  <c r="G191" i="87"/>
  <c r="G192" i="87"/>
  <c r="G193" i="87"/>
  <c r="G194" i="87"/>
  <c r="G195" i="87"/>
  <c r="G196" i="87"/>
  <c r="G197" i="87"/>
  <c r="G198" i="87"/>
  <c r="G199" i="87"/>
  <c r="G2" i="87"/>
  <c r="G14" i="85"/>
  <c r="E14" i="85"/>
  <c r="H14" i="85" s="1"/>
  <c r="H13" i="85"/>
  <c r="G13" i="85"/>
  <c r="E13" i="85"/>
  <c r="G12" i="85"/>
  <c r="H12" i="85" s="1"/>
  <c r="E12" i="85"/>
  <c r="G11" i="85"/>
  <c r="E11" i="85"/>
  <c r="H11" i="85" s="1"/>
  <c r="H5" i="85"/>
  <c r="H6" i="85"/>
  <c r="H7" i="85"/>
  <c r="H3" i="85"/>
  <c r="G7" i="85"/>
  <c r="G4" i="85"/>
  <c r="G5" i="85"/>
  <c r="G6" i="85"/>
  <c r="G3" i="85"/>
  <c r="E4" i="85"/>
  <c r="H4" i="85" s="1"/>
  <c r="E5" i="85"/>
  <c r="E6" i="85"/>
  <c r="E7" i="85"/>
  <c r="E3" i="85"/>
  <c r="F20" i="97"/>
  <c r="F21" i="97"/>
  <c r="F22" i="97"/>
  <c r="F23" i="97"/>
  <c r="F19" i="97"/>
  <c r="K4" i="97"/>
  <c r="K5" i="97"/>
  <c r="K6" i="97"/>
  <c r="K7" i="97"/>
  <c r="K8" i="97"/>
  <c r="K9" i="97"/>
  <c r="K10" i="97"/>
  <c r="K11" i="97"/>
  <c r="K12" i="97"/>
  <c r="F4" i="97"/>
  <c r="E4" i="97"/>
  <c r="E5" i="97"/>
  <c r="F5" i="97" s="1"/>
  <c r="H5" i="97" s="1"/>
  <c r="E6" i="97"/>
  <c r="F6" i="97" s="1"/>
  <c r="H6" i="97" s="1"/>
  <c r="E7" i="97"/>
  <c r="F7" i="97" s="1"/>
  <c r="H7" i="97" s="1"/>
  <c r="E8" i="97"/>
  <c r="F8" i="97" s="1"/>
  <c r="E9" i="97"/>
  <c r="F9" i="97" s="1"/>
  <c r="H9" i="97" s="1"/>
  <c r="E10" i="97"/>
  <c r="F10" i="97" s="1"/>
  <c r="H10" i="97" s="1"/>
  <c r="E11" i="97"/>
  <c r="F11" i="97" s="1"/>
  <c r="H11" i="97" s="1"/>
  <c r="E12" i="97"/>
  <c r="F12" i="97" s="1"/>
  <c r="K3" i="97"/>
  <c r="E3" i="97"/>
  <c r="F3" i="97" s="1"/>
  <c r="I25" i="92"/>
  <c r="H25" i="92"/>
  <c r="G22" i="92"/>
  <c r="G23" i="92"/>
  <c r="G24" i="92"/>
  <c r="G21" i="92"/>
  <c r="H2" i="87"/>
  <c r="M2" i="87" s="1"/>
  <c r="G200" i="87" l="1"/>
  <c r="M200" i="87"/>
  <c r="H200" i="87"/>
  <c r="J2" i="87"/>
  <c r="K2" i="87" s="1"/>
  <c r="O4" i="87"/>
  <c r="I8" i="87"/>
  <c r="J8" i="87" s="1"/>
  <c r="K8" i="87" s="1"/>
  <c r="L8" i="87" s="1"/>
  <c r="L12" i="97"/>
  <c r="H12" i="97"/>
  <c r="L11" i="97"/>
  <c r="L10" i="97"/>
  <c r="L9" i="97"/>
  <c r="L8" i="97"/>
  <c r="H8" i="97"/>
  <c r="L7" i="97"/>
  <c r="L6" i="97"/>
  <c r="L5" i="97"/>
  <c r="L4" i="97"/>
  <c r="H4" i="97"/>
  <c r="L3" i="97"/>
  <c r="H3" i="97"/>
  <c r="I9" i="87" l="1"/>
  <c r="J9" i="87" s="1"/>
  <c r="K9" i="87" s="1"/>
  <c r="L9" i="87" s="1"/>
  <c r="H13" i="97"/>
  <c r="L13" i="97"/>
  <c r="I10" i="87" l="1"/>
  <c r="J10" i="87" s="1"/>
  <c r="K10" i="87" s="1"/>
  <c r="L10" i="87" s="1"/>
  <c r="I11" i="87" l="1"/>
  <c r="I12" i="87" l="1"/>
  <c r="J11" i="87"/>
  <c r="K11" i="87" s="1"/>
  <c r="L11" i="87" s="1"/>
  <c r="L2" i="87"/>
  <c r="J12" i="87" l="1"/>
  <c r="K12" i="87" s="1"/>
  <c r="L12" i="87" s="1"/>
  <c r="I13" i="87"/>
  <c r="I14" i="87" l="1"/>
  <c r="J13" i="87"/>
  <c r="K13" i="87" s="1"/>
  <c r="L13" i="87" s="1"/>
  <c r="J14" i="87" l="1"/>
  <c r="K14" i="87" s="1"/>
  <c r="L14" i="87" s="1"/>
  <c r="I15" i="87"/>
  <c r="J15" i="87" l="1"/>
  <c r="K15" i="87" s="1"/>
  <c r="L15" i="87" s="1"/>
  <c r="I16" i="87"/>
  <c r="I17" i="87" l="1"/>
  <c r="J16" i="87"/>
  <c r="K16" i="87" s="1"/>
  <c r="L16" i="87" s="1"/>
  <c r="I18" i="87" l="1"/>
  <c r="J17" i="87"/>
  <c r="K17" i="87" s="1"/>
  <c r="L17" i="87" s="1"/>
  <c r="I19" i="87" l="1"/>
  <c r="J18" i="87"/>
  <c r="K18" i="87" s="1"/>
  <c r="L18" i="87" s="1"/>
  <c r="I20" i="87" l="1"/>
  <c r="J19" i="87"/>
  <c r="K19" i="87" s="1"/>
  <c r="L19" i="87" s="1"/>
  <c r="I21" i="87" l="1"/>
  <c r="J20" i="87"/>
  <c r="K20" i="87" s="1"/>
  <c r="L20" i="87" s="1"/>
  <c r="I22" i="87" l="1"/>
  <c r="J21" i="87"/>
  <c r="K21" i="87" s="1"/>
  <c r="L21" i="87" s="1"/>
  <c r="I23" i="87" l="1"/>
  <c r="J22" i="87"/>
  <c r="K22" i="87" s="1"/>
  <c r="L22" i="87" s="1"/>
  <c r="I24" i="87" l="1"/>
  <c r="J23" i="87"/>
  <c r="K23" i="87" s="1"/>
  <c r="L23" i="87" s="1"/>
  <c r="I25" i="87" l="1"/>
  <c r="J24" i="87"/>
  <c r="K24" i="87" s="1"/>
  <c r="L24" i="87" s="1"/>
  <c r="I26" i="87" l="1"/>
  <c r="J25" i="87"/>
  <c r="K25" i="87" s="1"/>
  <c r="L25" i="87" s="1"/>
  <c r="I27" i="87" l="1"/>
  <c r="J26" i="87"/>
  <c r="K26" i="87" s="1"/>
  <c r="L26" i="87" s="1"/>
  <c r="I28" i="87" l="1"/>
  <c r="J27" i="87"/>
  <c r="K27" i="87" s="1"/>
  <c r="L27" i="87" s="1"/>
  <c r="I29" i="87" l="1"/>
  <c r="J28" i="87"/>
  <c r="K28" i="87" s="1"/>
  <c r="L28" i="87" s="1"/>
  <c r="I30" i="87" l="1"/>
  <c r="J29" i="87"/>
  <c r="K29" i="87" s="1"/>
  <c r="L29" i="87" s="1"/>
  <c r="I31" i="87" l="1"/>
  <c r="J30" i="87"/>
  <c r="K30" i="87" s="1"/>
  <c r="L30" i="87" s="1"/>
  <c r="I32" i="87" l="1"/>
  <c r="J31" i="87"/>
  <c r="K31" i="87" s="1"/>
  <c r="L31" i="87" s="1"/>
  <c r="I33" i="87" l="1"/>
  <c r="J32" i="87"/>
  <c r="K32" i="87" s="1"/>
  <c r="L32" i="87" s="1"/>
  <c r="I34" i="87" l="1"/>
  <c r="J33" i="87"/>
  <c r="K33" i="87" s="1"/>
  <c r="L33" i="87" s="1"/>
  <c r="I35" i="87" l="1"/>
  <c r="J34" i="87"/>
  <c r="K34" i="87" s="1"/>
  <c r="L34" i="87" s="1"/>
  <c r="I36" i="87" l="1"/>
  <c r="J35" i="87"/>
  <c r="K35" i="87" s="1"/>
  <c r="L35" i="87" s="1"/>
  <c r="I37" i="87" l="1"/>
  <c r="J36" i="87"/>
  <c r="K36" i="87" s="1"/>
  <c r="L36" i="87" s="1"/>
  <c r="I38" i="87" l="1"/>
  <c r="J37" i="87"/>
  <c r="K37" i="87" s="1"/>
  <c r="L37" i="87" s="1"/>
  <c r="I39" i="87" l="1"/>
  <c r="J38" i="87"/>
  <c r="K38" i="87" s="1"/>
  <c r="L38" i="87" s="1"/>
  <c r="I40" i="87" l="1"/>
  <c r="J39" i="87"/>
  <c r="K39" i="87" s="1"/>
  <c r="L39" i="87" s="1"/>
  <c r="I41" i="87" l="1"/>
  <c r="J40" i="87"/>
  <c r="K40" i="87" s="1"/>
  <c r="L40" i="87" s="1"/>
  <c r="I42" i="87" l="1"/>
  <c r="J41" i="87"/>
  <c r="K41" i="87" s="1"/>
  <c r="L41" i="87" s="1"/>
  <c r="I43" i="87" l="1"/>
  <c r="J42" i="87"/>
  <c r="K42" i="87" s="1"/>
  <c r="L42" i="87" s="1"/>
  <c r="I44" i="87" l="1"/>
  <c r="J43" i="87"/>
  <c r="K43" i="87" s="1"/>
  <c r="L43" i="87" s="1"/>
  <c r="I45" i="87" l="1"/>
  <c r="J44" i="87"/>
  <c r="K44" i="87" s="1"/>
  <c r="L44" i="87" s="1"/>
  <c r="I46" i="87" l="1"/>
  <c r="J45" i="87"/>
  <c r="K45" i="87" s="1"/>
  <c r="L45" i="87" s="1"/>
  <c r="I47" i="87" l="1"/>
  <c r="J46" i="87"/>
  <c r="K46" i="87" s="1"/>
  <c r="L46" i="87" s="1"/>
  <c r="I48" i="87" l="1"/>
  <c r="J47" i="87"/>
  <c r="K47" i="87" s="1"/>
  <c r="L47" i="87" s="1"/>
  <c r="I49" i="87" l="1"/>
  <c r="J48" i="87"/>
  <c r="K48" i="87" s="1"/>
  <c r="L48" i="87" s="1"/>
  <c r="I50" i="87" l="1"/>
  <c r="J49" i="87"/>
  <c r="K49" i="87" s="1"/>
  <c r="L49" i="87" s="1"/>
  <c r="I51" i="87" l="1"/>
  <c r="J50" i="87"/>
  <c r="K50" i="87" s="1"/>
  <c r="L50" i="87" s="1"/>
  <c r="I52" i="87" l="1"/>
  <c r="J51" i="87"/>
  <c r="K51" i="87" s="1"/>
  <c r="L51" i="87" s="1"/>
  <c r="I53" i="87" l="1"/>
  <c r="J52" i="87"/>
  <c r="K52" i="87" s="1"/>
  <c r="L52" i="87" s="1"/>
  <c r="I54" i="87" l="1"/>
  <c r="J53" i="87"/>
  <c r="K53" i="87" s="1"/>
  <c r="L53" i="87" s="1"/>
  <c r="I55" i="87" l="1"/>
  <c r="J54" i="87"/>
  <c r="K54" i="87" s="1"/>
  <c r="L54" i="87" s="1"/>
  <c r="I56" i="87" l="1"/>
  <c r="J55" i="87"/>
  <c r="K55" i="87" s="1"/>
  <c r="L55" i="87" s="1"/>
  <c r="I57" i="87" l="1"/>
  <c r="J56" i="87"/>
  <c r="K56" i="87" s="1"/>
  <c r="L56" i="87" s="1"/>
  <c r="I58" i="87" l="1"/>
  <c r="J57" i="87"/>
  <c r="K57" i="87" s="1"/>
  <c r="L57" i="87" s="1"/>
  <c r="I59" i="87" l="1"/>
  <c r="J58" i="87"/>
  <c r="K58" i="87" s="1"/>
  <c r="L58" i="87" s="1"/>
  <c r="I60" i="87" l="1"/>
  <c r="J59" i="87"/>
  <c r="K59" i="87" s="1"/>
  <c r="L59" i="87" s="1"/>
  <c r="I61" i="87" l="1"/>
  <c r="J60" i="87"/>
  <c r="K60" i="87" s="1"/>
  <c r="L60" i="87" s="1"/>
  <c r="I62" i="87" l="1"/>
  <c r="J61" i="87"/>
  <c r="K61" i="87" s="1"/>
  <c r="L61" i="87" s="1"/>
  <c r="I63" i="87" l="1"/>
  <c r="J62" i="87"/>
  <c r="K62" i="87" s="1"/>
  <c r="L62" i="87" s="1"/>
  <c r="I64" i="87" l="1"/>
  <c r="J63" i="87"/>
  <c r="K63" i="87" s="1"/>
  <c r="L63" i="87" s="1"/>
  <c r="I65" i="87" l="1"/>
  <c r="J64" i="87"/>
  <c r="K64" i="87" s="1"/>
  <c r="L64" i="87" s="1"/>
  <c r="I66" i="87" l="1"/>
  <c r="J65" i="87"/>
  <c r="K65" i="87" s="1"/>
  <c r="L65" i="87" s="1"/>
  <c r="I67" i="87" l="1"/>
  <c r="J66" i="87"/>
  <c r="K66" i="87" s="1"/>
  <c r="L66" i="87" s="1"/>
  <c r="I68" i="87" l="1"/>
  <c r="J67" i="87"/>
  <c r="K67" i="87" s="1"/>
  <c r="L67" i="87" s="1"/>
  <c r="I69" i="87" l="1"/>
  <c r="J68" i="87"/>
  <c r="K68" i="87" s="1"/>
  <c r="L68" i="87" s="1"/>
  <c r="I70" i="87" l="1"/>
  <c r="J69" i="87"/>
  <c r="K69" i="87" s="1"/>
  <c r="L69" i="87" s="1"/>
  <c r="I71" i="87" l="1"/>
  <c r="J70" i="87"/>
  <c r="K70" i="87" s="1"/>
  <c r="L70" i="87" s="1"/>
  <c r="I72" i="87" l="1"/>
  <c r="J71" i="87"/>
  <c r="K71" i="87" s="1"/>
  <c r="L71" i="87" s="1"/>
  <c r="I73" i="87" l="1"/>
  <c r="J72" i="87"/>
  <c r="K72" i="87" s="1"/>
  <c r="L72" i="87" s="1"/>
  <c r="I74" i="87" l="1"/>
  <c r="J73" i="87"/>
  <c r="K73" i="87" s="1"/>
  <c r="L73" i="87" s="1"/>
  <c r="I75" i="87" l="1"/>
  <c r="J74" i="87"/>
  <c r="K74" i="87" s="1"/>
  <c r="L74" i="87" s="1"/>
  <c r="I76" i="87" l="1"/>
  <c r="J75" i="87"/>
  <c r="K75" i="87" s="1"/>
  <c r="L75" i="87" s="1"/>
  <c r="I77" i="87" l="1"/>
  <c r="J76" i="87"/>
  <c r="K76" i="87" s="1"/>
  <c r="L76" i="87" s="1"/>
  <c r="I78" i="87" l="1"/>
  <c r="J77" i="87"/>
  <c r="K77" i="87" s="1"/>
  <c r="L77" i="87" s="1"/>
  <c r="I79" i="87" l="1"/>
  <c r="J78" i="87"/>
  <c r="K78" i="87" s="1"/>
  <c r="L78" i="87" s="1"/>
  <c r="I80" i="87" l="1"/>
  <c r="J79" i="87"/>
  <c r="K79" i="87" s="1"/>
  <c r="L79" i="87" s="1"/>
  <c r="I81" i="87" l="1"/>
  <c r="J80" i="87"/>
  <c r="K80" i="87" s="1"/>
  <c r="L80" i="87" s="1"/>
  <c r="I82" i="87" l="1"/>
  <c r="J81" i="87"/>
  <c r="K81" i="87" s="1"/>
  <c r="L81" i="87" s="1"/>
  <c r="I83" i="87" l="1"/>
  <c r="J82" i="87"/>
  <c r="K82" i="87" s="1"/>
  <c r="L82" i="87" s="1"/>
  <c r="I84" i="87" l="1"/>
  <c r="J83" i="87"/>
  <c r="K83" i="87" s="1"/>
  <c r="L83" i="87" s="1"/>
  <c r="I85" i="87" l="1"/>
  <c r="J84" i="87"/>
  <c r="K84" i="87" s="1"/>
  <c r="L84" i="87" s="1"/>
  <c r="I86" i="87" l="1"/>
  <c r="J85" i="87"/>
  <c r="K85" i="87" s="1"/>
  <c r="L85" i="87" s="1"/>
  <c r="I87" i="87" l="1"/>
  <c r="J86" i="87"/>
  <c r="K86" i="87" s="1"/>
  <c r="L86" i="87" s="1"/>
  <c r="I88" i="87" l="1"/>
  <c r="J87" i="87"/>
  <c r="K87" i="87" s="1"/>
  <c r="L87" i="87" s="1"/>
  <c r="I89" i="87" l="1"/>
  <c r="J88" i="87"/>
  <c r="K88" i="87" s="1"/>
  <c r="L88" i="87" s="1"/>
  <c r="I90" i="87" l="1"/>
  <c r="J89" i="87"/>
  <c r="K89" i="87" s="1"/>
  <c r="L89" i="87" s="1"/>
  <c r="I91" i="87" l="1"/>
  <c r="J90" i="87"/>
  <c r="K90" i="87" s="1"/>
  <c r="L90" i="87" s="1"/>
  <c r="I92" i="87" l="1"/>
  <c r="J91" i="87"/>
  <c r="K91" i="87" s="1"/>
  <c r="L91" i="87" s="1"/>
  <c r="I93" i="87" l="1"/>
  <c r="J92" i="87"/>
  <c r="K92" i="87" s="1"/>
  <c r="L92" i="87" s="1"/>
  <c r="I94" i="87" l="1"/>
  <c r="J93" i="87"/>
  <c r="K93" i="87" s="1"/>
  <c r="L93" i="87" s="1"/>
  <c r="I95" i="87" l="1"/>
  <c r="J94" i="87"/>
  <c r="K94" i="87" s="1"/>
  <c r="L94" i="87" s="1"/>
  <c r="I96" i="87" l="1"/>
  <c r="J95" i="87"/>
  <c r="K95" i="87" s="1"/>
  <c r="L95" i="87" s="1"/>
  <c r="I97" i="87" l="1"/>
  <c r="J96" i="87"/>
  <c r="K96" i="87" s="1"/>
  <c r="L96" i="87" s="1"/>
  <c r="I98" i="87" l="1"/>
  <c r="J97" i="87"/>
  <c r="K97" i="87" s="1"/>
  <c r="L97" i="87" s="1"/>
  <c r="I99" i="87" l="1"/>
  <c r="J98" i="87"/>
  <c r="K98" i="87" s="1"/>
  <c r="L98" i="87" s="1"/>
  <c r="I100" i="87" l="1"/>
  <c r="J99" i="87"/>
  <c r="K99" i="87" s="1"/>
  <c r="L99" i="87" s="1"/>
  <c r="I101" i="87" l="1"/>
  <c r="J100" i="87"/>
  <c r="K100" i="87" s="1"/>
  <c r="L100" i="87" s="1"/>
  <c r="I102" i="87" l="1"/>
  <c r="J101" i="87"/>
  <c r="K101" i="87" s="1"/>
  <c r="L101" i="87" s="1"/>
  <c r="I103" i="87" l="1"/>
  <c r="J102" i="87"/>
  <c r="K102" i="87" s="1"/>
  <c r="L102" i="87" s="1"/>
  <c r="I104" i="87" l="1"/>
  <c r="J103" i="87"/>
  <c r="K103" i="87" s="1"/>
  <c r="L103" i="87" s="1"/>
  <c r="I105" i="87" l="1"/>
  <c r="J104" i="87"/>
  <c r="K104" i="87" s="1"/>
  <c r="L104" i="87" s="1"/>
  <c r="I106" i="87" l="1"/>
  <c r="J105" i="87"/>
  <c r="K105" i="87" s="1"/>
  <c r="L105" i="87" s="1"/>
  <c r="I107" i="87" l="1"/>
  <c r="J106" i="87"/>
  <c r="K106" i="87" s="1"/>
  <c r="L106" i="87" s="1"/>
  <c r="I108" i="87" l="1"/>
  <c r="J107" i="87"/>
  <c r="K107" i="87" s="1"/>
  <c r="L107" i="87" s="1"/>
  <c r="I109" i="87" l="1"/>
  <c r="J108" i="87"/>
  <c r="K108" i="87" s="1"/>
  <c r="L108" i="87" s="1"/>
  <c r="I110" i="87" l="1"/>
  <c r="J109" i="87"/>
  <c r="K109" i="87" s="1"/>
  <c r="L109" i="87" s="1"/>
  <c r="I111" i="87" l="1"/>
  <c r="J110" i="87"/>
  <c r="K110" i="87" s="1"/>
  <c r="L110" i="87" s="1"/>
  <c r="I112" i="87" l="1"/>
  <c r="J111" i="87"/>
  <c r="K111" i="87" s="1"/>
  <c r="L111" i="87" s="1"/>
  <c r="I113" i="87" l="1"/>
  <c r="J112" i="87"/>
  <c r="K112" i="87" s="1"/>
  <c r="L112" i="87" s="1"/>
  <c r="I114" i="87" l="1"/>
  <c r="J113" i="87"/>
  <c r="K113" i="87" s="1"/>
  <c r="L113" i="87" s="1"/>
  <c r="I115" i="87" l="1"/>
  <c r="J114" i="87"/>
  <c r="K114" i="87" s="1"/>
  <c r="L114" i="87" s="1"/>
  <c r="I116" i="87" l="1"/>
  <c r="J115" i="87"/>
  <c r="K115" i="87" s="1"/>
  <c r="L115" i="87" s="1"/>
  <c r="I117" i="87" l="1"/>
  <c r="J116" i="87"/>
  <c r="K116" i="87" s="1"/>
  <c r="L116" i="87" s="1"/>
  <c r="I118" i="87" l="1"/>
  <c r="J117" i="87"/>
  <c r="K117" i="87" s="1"/>
  <c r="L117" i="87" s="1"/>
  <c r="I119" i="87" l="1"/>
  <c r="J118" i="87"/>
  <c r="K118" i="87" s="1"/>
  <c r="L118" i="87" s="1"/>
  <c r="I120" i="87" l="1"/>
  <c r="J119" i="87"/>
  <c r="K119" i="87" s="1"/>
  <c r="L119" i="87" s="1"/>
  <c r="I121" i="87" l="1"/>
  <c r="J120" i="87"/>
  <c r="K120" i="87" s="1"/>
  <c r="L120" i="87" s="1"/>
  <c r="I122" i="87" l="1"/>
  <c r="J121" i="87"/>
  <c r="K121" i="87" s="1"/>
  <c r="L121" i="87" s="1"/>
  <c r="I123" i="87" l="1"/>
  <c r="J122" i="87"/>
  <c r="K122" i="87" s="1"/>
  <c r="L122" i="87" s="1"/>
  <c r="I124" i="87" l="1"/>
  <c r="J123" i="87"/>
  <c r="K123" i="87" s="1"/>
  <c r="L123" i="87" s="1"/>
  <c r="I125" i="87" l="1"/>
  <c r="J124" i="87"/>
  <c r="K124" i="87" s="1"/>
  <c r="L124" i="87" s="1"/>
  <c r="I126" i="87" l="1"/>
  <c r="J125" i="87"/>
  <c r="K125" i="87" s="1"/>
  <c r="L125" i="87" s="1"/>
  <c r="I127" i="87" l="1"/>
  <c r="J126" i="87"/>
  <c r="K126" i="87" s="1"/>
  <c r="L126" i="87" s="1"/>
  <c r="I128" i="87" l="1"/>
  <c r="J127" i="87"/>
  <c r="K127" i="87" s="1"/>
  <c r="L127" i="87" s="1"/>
  <c r="I129" i="87" l="1"/>
  <c r="J128" i="87"/>
  <c r="K128" i="87" s="1"/>
  <c r="L128" i="87" s="1"/>
  <c r="I130" i="87" l="1"/>
  <c r="J129" i="87"/>
  <c r="K129" i="87" s="1"/>
  <c r="L129" i="87" s="1"/>
  <c r="I131" i="87" l="1"/>
  <c r="J130" i="87"/>
  <c r="K130" i="87" s="1"/>
  <c r="L130" i="87" s="1"/>
  <c r="I132" i="87" l="1"/>
  <c r="J131" i="87"/>
  <c r="K131" i="87" s="1"/>
  <c r="L131" i="87" s="1"/>
  <c r="I133" i="87" l="1"/>
  <c r="J132" i="87"/>
  <c r="K132" i="87" s="1"/>
  <c r="L132" i="87" s="1"/>
  <c r="I134" i="87" l="1"/>
  <c r="J133" i="87"/>
  <c r="K133" i="87" s="1"/>
  <c r="L133" i="87" s="1"/>
  <c r="I135" i="87" l="1"/>
  <c r="J134" i="87"/>
  <c r="K134" i="87" s="1"/>
  <c r="L134" i="87" s="1"/>
  <c r="I136" i="87" l="1"/>
  <c r="J135" i="87"/>
  <c r="K135" i="87" s="1"/>
  <c r="L135" i="87" s="1"/>
  <c r="I137" i="87" l="1"/>
  <c r="J136" i="87"/>
  <c r="K136" i="87" s="1"/>
  <c r="L136" i="87" s="1"/>
  <c r="I138" i="87" l="1"/>
  <c r="J137" i="87"/>
  <c r="K137" i="87" s="1"/>
  <c r="L137" i="87" s="1"/>
  <c r="I139" i="87" l="1"/>
  <c r="J138" i="87"/>
  <c r="K138" i="87" s="1"/>
  <c r="L138" i="87" s="1"/>
  <c r="I140" i="87" l="1"/>
  <c r="J139" i="87"/>
  <c r="K139" i="87" s="1"/>
  <c r="L139" i="87" s="1"/>
  <c r="I141" i="87" l="1"/>
  <c r="J140" i="87"/>
  <c r="K140" i="87" s="1"/>
  <c r="L140" i="87" s="1"/>
  <c r="I142" i="87" l="1"/>
  <c r="J141" i="87"/>
  <c r="K141" i="87" s="1"/>
  <c r="L141" i="87" s="1"/>
  <c r="I143" i="87" l="1"/>
  <c r="J142" i="87"/>
  <c r="K142" i="87" s="1"/>
  <c r="L142" i="87" s="1"/>
  <c r="I144" i="87" l="1"/>
  <c r="J143" i="87"/>
  <c r="K143" i="87" s="1"/>
  <c r="L143" i="87" s="1"/>
  <c r="I145" i="87" l="1"/>
  <c r="J144" i="87"/>
  <c r="K144" i="87" s="1"/>
  <c r="L144" i="87" s="1"/>
  <c r="I146" i="87" l="1"/>
  <c r="J145" i="87"/>
  <c r="K145" i="87" s="1"/>
  <c r="L145" i="87" s="1"/>
  <c r="I147" i="87" l="1"/>
  <c r="J146" i="87"/>
  <c r="K146" i="87" s="1"/>
  <c r="L146" i="87" s="1"/>
  <c r="I148" i="87" l="1"/>
  <c r="J147" i="87"/>
  <c r="K147" i="87" s="1"/>
  <c r="L147" i="87" s="1"/>
  <c r="I149" i="87" l="1"/>
  <c r="J148" i="87"/>
  <c r="K148" i="87" s="1"/>
  <c r="L148" i="87" s="1"/>
  <c r="I150" i="87" l="1"/>
  <c r="J149" i="87"/>
  <c r="K149" i="87" s="1"/>
  <c r="L149" i="87" s="1"/>
  <c r="I151" i="87" l="1"/>
  <c r="J150" i="87"/>
  <c r="K150" i="87" s="1"/>
  <c r="L150" i="87" s="1"/>
  <c r="I152" i="87" l="1"/>
  <c r="J151" i="87"/>
  <c r="K151" i="87" s="1"/>
  <c r="L151" i="87" s="1"/>
  <c r="I153" i="87" l="1"/>
  <c r="J152" i="87"/>
  <c r="K152" i="87" s="1"/>
  <c r="L152" i="87" s="1"/>
  <c r="I154" i="87" l="1"/>
  <c r="J153" i="87"/>
  <c r="K153" i="87" s="1"/>
  <c r="L153" i="87" s="1"/>
  <c r="I155" i="87" l="1"/>
  <c r="J154" i="87"/>
  <c r="K154" i="87" s="1"/>
  <c r="L154" i="87" s="1"/>
  <c r="I156" i="87" l="1"/>
  <c r="J155" i="87"/>
  <c r="K155" i="87" s="1"/>
  <c r="L155" i="87" s="1"/>
  <c r="I157" i="87" l="1"/>
  <c r="J156" i="87"/>
  <c r="K156" i="87" s="1"/>
  <c r="L156" i="87" s="1"/>
  <c r="I158" i="87" l="1"/>
  <c r="J157" i="87"/>
  <c r="K157" i="87" s="1"/>
  <c r="L157" i="87" s="1"/>
  <c r="I159" i="87" l="1"/>
  <c r="J158" i="87"/>
  <c r="K158" i="87" s="1"/>
  <c r="L158" i="87" s="1"/>
  <c r="I160" i="87" l="1"/>
  <c r="J159" i="87"/>
  <c r="K159" i="87" s="1"/>
  <c r="L159" i="87" s="1"/>
  <c r="I161" i="87" l="1"/>
  <c r="J160" i="87"/>
  <c r="K160" i="87" s="1"/>
  <c r="L160" i="87" s="1"/>
  <c r="I162" i="87" l="1"/>
  <c r="J161" i="87"/>
  <c r="K161" i="87" s="1"/>
  <c r="L161" i="87" s="1"/>
  <c r="I163" i="87" l="1"/>
  <c r="J162" i="87"/>
  <c r="K162" i="87" s="1"/>
  <c r="L162" i="87" s="1"/>
  <c r="I164" i="87" l="1"/>
  <c r="J163" i="87"/>
  <c r="K163" i="87" s="1"/>
  <c r="L163" i="87" s="1"/>
  <c r="I165" i="87" l="1"/>
  <c r="J164" i="87"/>
  <c r="K164" i="87" s="1"/>
  <c r="L164" i="87" s="1"/>
  <c r="I166" i="87" l="1"/>
  <c r="J165" i="87"/>
  <c r="K165" i="87" s="1"/>
  <c r="L165" i="87" s="1"/>
  <c r="I167" i="87" l="1"/>
  <c r="J166" i="87"/>
  <c r="K166" i="87" s="1"/>
  <c r="L166" i="87" s="1"/>
  <c r="I168" i="87" l="1"/>
  <c r="J167" i="87"/>
  <c r="K167" i="87" s="1"/>
  <c r="L167" i="87" s="1"/>
  <c r="I169" i="87" l="1"/>
  <c r="J168" i="87"/>
  <c r="K168" i="87" s="1"/>
  <c r="L168" i="87" s="1"/>
  <c r="I170" i="87" l="1"/>
  <c r="J169" i="87"/>
  <c r="K169" i="87" s="1"/>
  <c r="L169" i="87" s="1"/>
  <c r="I171" i="87" l="1"/>
  <c r="J170" i="87"/>
  <c r="K170" i="87" s="1"/>
  <c r="L170" i="87" s="1"/>
  <c r="I172" i="87" l="1"/>
  <c r="J171" i="87"/>
  <c r="K171" i="87" s="1"/>
  <c r="L171" i="87" s="1"/>
  <c r="I173" i="87" l="1"/>
  <c r="J172" i="87"/>
  <c r="K172" i="87" s="1"/>
  <c r="L172" i="87" s="1"/>
  <c r="I174" i="87" l="1"/>
  <c r="J173" i="87"/>
  <c r="K173" i="87" s="1"/>
  <c r="L173" i="87" s="1"/>
  <c r="I175" i="87" l="1"/>
  <c r="J174" i="87"/>
  <c r="K174" i="87" s="1"/>
  <c r="L174" i="87" s="1"/>
  <c r="I176" i="87" l="1"/>
  <c r="J175" i="87"/>
  <c r="K175" i="87" s="1"/>
  <c r="L175" i="87" s="1"/>
  <c r="I177" i="87" l="1"/>
  <c r="J176" i="87"/>
  <c r="K176" i="87" s="1"/>
  <c r="L176" i="87" s="1"/>
  <c r="I178" i="87" l="1"/>
  <c r="J177" i="87"/>
  <c r="K177" i="87" s="1"/>
  <c r="L177" i="87" s="1"/>
  <c r="I179" i="87" l="1"/>
  <c r="J178" i="87"/>
  <c r="K178" i="87" s="1"/>
  <c r="L178" i="87" s="1"/>
  <c r="I180" i="87" l="1"/>
  <c r="J179" i="87"/>
  <c r="K179" i="87" s="1"/>
  <c r="L179" i="87" s="1"/>
  <c r="I181" i="87" l="1"/>
  <c r="J180" i="87"/>
  <c r="K180" i="87" s="1"/>
  <c r="L180" i="87" s="1"/>
  <c r="I182" i="87" l="1"/>
  <c r="J181" i="87"/>
  <c r="K181" i="87" s="1"/>
  <c r="L181" i="87" s="1"/>
  <c r="I183" i="87" l="1"/>
  <c r="J182" i="87"/>
  <c r="K182" i="87" s="1"/>
  <c r="L182" i="87" s="1"/>
  <c r="I184" i="87" l="1"/>
  <c r="J183" i="87"/>
  <c r="K183" i="87" s="1"/>
  <c r="L183" i="87" s="1"/>
  <c r="I185" i="87" l="1"/>
  <c r="J184" i="87"/>
  <c r="K184" i="87" s="1"/>
  <c r="L184" i="87" s="1"/>
  <c r="I186" i="87" l="1"/>
  <c r="J185" i="87"/>
  <c r="K185" i="87" s="1"/>
  <c r="L185" i="87" s="1"/>
  <c r="I187" i="87" l="1"/>
  <c r="J186" i="87"/>
  <c r="K186" i="87" s="1"/>
  <c r="L186" i="87" s="1"/>
  <c r="I188" i="87" l="1"/>
  <c r="J187" i="87"/>
  <c r="K187" i="87" s="1"/>
  <c r="L187" i="87" s="1"/>
  <c r="I189" i="87" l="1"/>
  <c r="J188" i="87"/>
  <c r="K188" i="87" s="1"/>
  <c r="L188" i="87" s="1"/>
  <c r="I190" i="87" l="1"/>
  <c r="J189" i="87"/>
  <c r="K189" i="87" s="1"/>
  <c r="L189" i="87" s="1"/>
  <c r="I191" i="87" l="1"/>
  <c r="J190" i="87"/>
  <c r="K190" i="87" s="1"/>
  <c r="L190" i="87" s="1"/>
  <c r="I192" i="87" l="1"/>
  <c r="J191" i="87"/>
  <c r="K191" i="87" s="1"/>
  <c r="L191" i="87" s="1"/>
  <c r="I193" i="87" l="1"/>
  <c r="J192" i="87"/>
  <c r="K192" i="87" s="1"/>
  <c r="L192" i="87" s="1"/>
  <c r="I194" i="87" l="1"/>
  <c r="J193" i="87"/>
  <c r="K193" i="87" s="1"/>
  <c r="L193" i="87" s="1"/>
  <c r="I195" i="87" l="1"/>
  <c r="J194" i="87"/>
  <c r="K194" i="87" l="1"/>
  <c r="I196" i="87"/>
  <c r="J195" i="87"/>
  <c r="K195" i="87" s="1"/>
  <c r="L195" i="87" s="1"/>
  <c r="I197" i="87" l="1"/>
  <c r="J196" i="87"/>
  <c r="L194" i="87"/>
  <c r="K196" i="87" l="1"/>
  <c r="I198" i="87"/>
  <c r="J197" i="87"/>
  <c r="K197" i="87" s="1"/>
  <c r="L197" i="87" s="1"/>
  <c r="I199" i="87" l="1"/>
  <c r="J199" i="87" s="1"/>
  <c r="K199" i="87" s="1"/>
  <c r="L199" i="87" s="1"/>
  <c r="J198" i="87"/>
  <c r="L196" i="87"/>
  <c r="K198" i="87" l="1"/>
  <c r="J200" i="87"/>
  <c r="G2" i="107" s="1"/>
  <c r="L198" i="87" l="1"/>
  <c r="K200" i="87"/>
  <c r="H2" i="107" s="1"/>
</calcChain>
</file>

<file path=xl/sharedStrings.xml><?xml version="1.0" encoding="utf-8"?>
<sst xmlns="http://schemas.openxmlformats.org/spreadsheetml/2006/main" count="270" uniqueCount="63">
  <si>
    <t>Flat No.</t>
  </si>
  <si>
    <t>Sr. No.</t>
  </si>
  <si>
    <t>Floor No.</t>
  </si>
  <si>
    <t>Total</t>
  </si>
  <si>
    <t>Sr.</t>
  </si>
  <si>
    <t>Total Flats</t>
  </si>
  <si>
    <t>CA</t>
  </si>
  <si>
    <t>BUA</t>
  </si>
  <si>
    <t>Value</t>
  </si>
  <si>
    <t xml:space="preserve">RV </t>
  </si>
  <si>
    <t>Composition</t>
  </si>
  <si>
    <t xml:space="preserve">Built up Area in 
Sq. Ft. 
</t>
  </si>
  <si>
    <t>3 BHK</t>
  </si>
  <si>
    <t>2 BHK</t>
  </si>
  <si>
    <t>Sr.No</t>
  </si>
  <si>
    <t>Balc. Area</t>
  </si>
  <si>
    <t>Total Area</t>
  </si>
  <si>
    <t>Area in Sq.ft</t>
  </si>
  <si>
    <t>CA sq.M</t>
  </si>
  <si>
    <t>Rate</t>
  </si>
  <si>
    <t>Total Value</t>
  </si>
  <si>
    <t>Final Rate</t>
  </si>
  <si>
    <t>Avg</t>
  </si>
  <si>
    <t>2BHK Regal</t>
  </si>
  <si>
    <t>2BHK Supreme</t>
  </si>
  <si>
    <t>3BHK Supreme</t>
  </si>
  <si>
    <t>3BHK Royal</t>
  </si>
  <si>
    <t>Total Inventory</t>
  </si>
  <si>
    <t>Sold Inventory</t>
  </si>
  <si>
    <t>Date</t>
  </si>
  <si>
    <t>Doc No</t>
  </si>
  <si>
    <t>4750/2024</t>
  </si>
  <si>
    <t>4710/2024</t>
  </si>
  <si>
    <t>4401/2024</t>
  </si>
  <si>
    <t>3939/2024</t>
  </si>
  <si>
    <t>2438/2024</t>
  </si>
  <si>
    <t>484/2024</t>
  </si>
  <si>
    <t>7051/2024</t>
  </si>
  <si>
    <t>flat No</t>
  </si>
  <si>
    <t>CA area in Sq.M</t>
  </si>
  <si>
    <t>Extra Area</t>
  </si>
  <si>
    <t>4967/2024</t>
  </si>
  <si>
    <t>4026/2024</t>
  </si>
  <si>
    <t>7075/2023</t>
  </si>
  <si>
    <t>typical 1,2,3,4,5,6,7,9,10,11,12,14,15,16,17,19,20,21,22,24,25,26,27,29,30,31,32,34,35,36,37,39,40,41</t>
  </si>
  <si>
    <t>total 5 flats</t>
  </si>
  <si>
    <t>Sheet no 15,16,17</t>
  </si>
  <si>
    <t>Refuge 8,13,18,23,28,33,38</t>
  </si>
  <si>
    <t>total 4 flats</t>
  </si>
  <si>
    <t>Refuge</t>
  </si>
  <si>
    <t xml:space="preserve">2 BHK - 75                                          3 BHK -  123                                                                                                                    </t>
  </si>
  <si>
    <t xml:space="preserve"> Comp.</t>
  </si>
  <si>
    <t>Total Area in Sq.Ft.</t>
  </si>
  <si>
    <t>2nd</t>
  </si>
  <si>
    <t>Other Area in Sq.Ft.</t>
  </si>
  <si>
    <t xml:space="preserve">As Per Approved Plan RERA Carpet Area in 
Sq. Ft.                      
</t>
  </si>
  <si>
    <r>
      <t xml:space="preserve">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</si>
  <si>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</si>
  <si>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</si>
  <si>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</si>
  <si>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</si>
  <si>
    <t>Phase /Tower</t>
  </si>
  <si>
    <t>II/3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</si>
</sst>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 * #,##0_ ;_ * \-#,##0_ ;_ * &quot;-&quot;??_ ;_ @_ "/>
    <numFmt numFmtId="165" formatCode="[$-4009]General"/>
    <numFmt numFmtId="166" formatCode="#,##0.00&quot; &quot;;&quot; (&quot;#,##0.00&quot;)&quot;;&quot; -&quot;#&quot; &quot;;@&quot; &quot;"/>
    <numFmt numFmtId="167" formatCode="#,##0&quot; &quot;;&quot; (&quot;#,##0&quot;)&quot;;&quot; -&quot;#&quot; &quot;;@&quot; &quot;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sz val="11"/>
      <color rgb="FF333333"/>
      <name val="Open Sans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7"/>
      <color theme="1"/>
      <name val="Arial Narrow"/>
      <family val="2"/>
    </font>
    <font>
      <b/>
      <sz val="11"/>
      <color rgb="FF333333"/>
      <name val="Open Sans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rgb="FFFF0000"/>
      <name val="Arial Narrow"/>
      <family val="2"/>
    </font>
    <font>
      <b/>
      <sz val="11"/>
      <color theme="1"/>
      <name val="Arial Narrow"/>
      <family val="2"/>
    </font>
    <font>
      <sz val="8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9"/>
      <color theme="1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sz val="11"/>
      <color rgb="FFFF0000"/>
      <name val="Arial Narrow"/>
      <family val="2"/>
    </font>
    <font>
      <b/>
      <sz val="12"/>
      <color rgb="FFFF0000"/>
      <name val="Arial Narrow"/>
      <family val="2"/>
    </font>
    <font>
      <sz val="11"/>
      <color rgb="FF333333"/>
      <name val="Arial Narrow"/>
      <family val="2"/>
    </font>
    <font>
      <b/>
      <sz val="11"/>
      <name val="Arial Narrow"/>
      <family val="2"/>
    </font>
    <font>
      <sz val="10"/>
      <color rgb="FF000000"/>
      <name val="Arial1"/>
    </font>
    <font>
      <sz val="11"/>
      <color rgb="FF000000"/>
      <name val="Arial"/>
      <family val="2"/>
    </font>
    <font>
      <b/>
      <sz val="7"/>
      <color theme="1"/>
      <name val="Rupee Foradian"/>
      <family val="2"/>
    </font>
    <font>
      <b/>
      <sz val="7"/>
      <color theme="1"/>
      <name val="Calibri"/>
      <family val="2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5" fontId="23" fillId="0" borderId="0" applyBorder="0" applyProtection="0"/>
    <xf numFmtId="166" fontId="24" fillId="0" borderId="0" applyFont="0" applyBorder="0" applyProtection="0"/>
    <xf numFmtId="43" fontId="1" fillId="0" borderId="0" applyFont="0" applyFill="0" applyBorder="0" applyAlignment="0" applyProtection="0"/>
  </cellStyleXfs>
  <cellXfs count="113">
    <xf numFmtId="0" fontId="0" fillId="0" borderId="0" xfId="0"/>
    <xf numFmtId="0" fontId="2" fillId="0" borderId="0" xfId="0" applyFont="1"/>
    <xf numFmtId="1" fontId="2" fillId="0" borderId="0" xfId="0" applyNumberFormat="1" applyFont="1"/>
    <xf numFmtId="1" fontId="0" fillId="0" borderId="0" xfId="0" applyNumberFormat="1"/>
    <xf numFmtId="0" fontId="3" fillId="0" borderId="0" xfId="0" applyFont="1" applyAlignment="1">
      <alignment horizontal="center"/>
    </xf>
    <xf numFmtId="0" fontId="7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43" fontId="2" fillId="0" borderId="0" xfId="0" applyNumberFormat="1" applyFont="1" applyAlignment="1">
      <alignment horizontal="center" vertical="center"/>
    </xf>
    <xf numFmtId="1" fontId="10" fillId="0" borderId="0" xfId="0" applyNumberFormat="1" applyFont="1"/>
    <xf numFmtId="0" fontId="0" fillId="0" borderId="0" xfId="0" applyAlignment="1">
      <alignment horizontal="left"/>
    </xf>
    <xf numFmtId="1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0" fillId="0" borderId="0" xfId="0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3" fontId="2" fillId="0" borderId="0" xfId="1" applyFont="1" applyAlignment="1">
      <alignment horizontal="center" vertical="center"/>
    </xf>
    <xf numFmtId="43" fontId="9" fillId="0" borderId="0" xfId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" fontId="6" fillId="0" borderId="0" xfId="0" applyNumberFormat="1" applyFont="1" applyAlignment="1">
      <alignment horizontal="center" vertical="center"/>
    </xf>
    <xf numFmtId="43" fontId="11" fillId="0" borderId="0" xfId="0" applyNumberFormat="1" applyFont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1" fontId="11" fillId="0" borderId="0" xfId="0" applyNumberFormat="1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" fontId="14" fillId="0" borderId="0" xfId="0" applyNumberFormat="1" applyFont="1" applyAlignment="1">
      <alignment horizontal="center" vertical="center"/>
    </xf>
    <xf numFmtId="43" fontId="20" fillId="0" borderId="0" xfId="1" applyFont="1" applyBorder="1" applyAlignment="1">
      <alignment horizontal="center" vertical="center"/>
    </xf>
    <xf numFmtId="43" fontId="9" fillId="0" borderId="0" xfId="1" applyFont="1" applyBorder="1" applyAlignment="1">
      <alignment horizontal="center" vertical="center"/>
    </xf>
    <xf numFmtId="0" fontId="10" fillId="0" borderId="0" xfId="0" applyFont="1"/>
    <xf numFmtId="0" fontId="18" fillId="0" borderId="0" xfId="0" applyFont="1" applyAlignment="1">
      <alignment horizontal="center"/>
    </xf>
    <xf numFmtId="1" fontId="17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1" fontId="17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43" fontId="18" fillId="0" borderId="0" xfId="1" applyFont="1" applyAlignment="1">
      <alignment horizontal="center" vertical="center"/>
    </xf>
    <xf numFmtId="43" fontId="18" fillId="0" borderId="0" xfId="0" applyNumberFormat="1" applyFont="1" applyAlignment="1">
      <alignment horizontal="center" vertical="center"/>
    </xf>
    <xf numFmtId="43" fontId="17" fillId="0" borderId="1" xfId="0" applyNumberFormat="1" applyFont="1" applyBorder="1" applyAlignment="1">
      <alignment horizontal="center" vertical="center"/>
    </xf>
    <xf numFmtId="43" fontId="17" fillId="0" borderId="2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43" fontId="18" fillId="0" borderId="1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" fontId="18" fillId="0" borderId="1" xfId="0" applyNumberFormat="1" applyFont="1" applyBorder="1" applyAlignment="1">
      <alignment horizontal="center" vertical="center"/>
    </xf>
    <xf numFmtId="43" fontId="18" fillId="0" borderId="1" xfId="1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21" fillId="0" borderId="1" xfId="0" applyFont="1" applyBorder="1" applyAlignment="1">
      <alignment horizontal="center" vertical="top" wrapText="1"/>
    </xf>
    <xf numFmtId="1" fontId="21" fillId="0" borderId="1" xfId="0" applyNumberFormat="1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1" fontId="18" fillId="4" borderId="1" xfId="0" applyNumberFormat="1" applyFont="1" applyFill="1" applyBorder="1" applyAlignment="1">
      <alignment horizontal="center" vertical="center"/>
    </xf>
    <xf numFmtId="43" fontId="18" fillId="4" borderId="1" xfId="1" applyFont="1" applyFill="1" applyBorder="1" applyAlignment="1">
      <alignment horizontal="center" vertical="center"/>
    </xf>
    <xf numFmtId="43" fontId="18" fillId="4" borderId="1" xfId="0" applyNumberFormat="1" applyFont="1" applyFill="1" applyBorder="1" applyAlignment="1">
      <alignment horizontal="center" vertical="center"/>
    </xf>
    <xf numFmtId="14" fontId="18" fillId="4" borderId="1" xfId="0" applyNumberFormat="1" applyFont="1" applyFill="1" applyBorder="1" applyAlignment="1">
      <alignment horizontal="center" vertical="center"/>
    </xf>
    <xf numFmtId="43" fontId="18" fillId="4" borderId="0" xfId="0" applyNumberFormat="1" applyFont="1" applyFill="1" applyAlignment="1">
      <alignment horizontal="center" vertical="center"/>
    </xf>
    <xf numFmtId="43" fontId="17" fillId="4" borderId="1" xfId="0" applyNumberFormat="1" applyFont="1" applyFill="1" applyBorder="1" applyAlignment="1">
      <alignment horizontal="center" vertical="center"/>
    </xf>
    <xf numFmtId="43" fontId="17" fillId="4" borderId="2" xfId="0" applyNumberFormat="1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43" fontId="22" fillId="3" borderId="8" xfId="0" applyNumberFormat="1" applyFont="1" applyFill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 wrapText="1"/>
    </xf>
    <xf numFmtId="16" fontId="6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2" fontId="5" fillId="0" borderId="0" xfId="0" applyNumberFormat="1" applyFont="1" applyAlignment="1">
      <alignment vertical="center"/>
    </xf>
    <xf numFmtId="1" fontId="17" fillId="0" borderId="0" xfId="0" applyNumberFormat="1" applyFont="1" applyAlignment="1">
      <alignment horizontal="center" vertical="center" shrinkToFit="1"/>
    </xf>
    <xf numFmtId="167" fontId="17" fillId="0" borderId="0" xfId="5" applyNumberFormat="1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/>
    </xf>
    <xf numFmtId="43" fontId="10" fillId="0" borderId="0" xfId="0" applyNumberFormat="1" applyFont="1" applyAlignment="1">
      <alignment horizontal="left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43" fontId="7" fillId="0" borderId="2" xfId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left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vertical="top" wrapText="1"/>
    </xf>
    <xf numFmtId="164" fontId="6" fillId="0" borderId="1" xfId="1" applyNumberFormat="1" applyFont="1" applyFill="1" applyBorder="1" applyAlignment="1">
      <alignment horizontal="center"/>
    </xf>
    <xf numFmtId="1" fontId="6" fillId="0" borderId="8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164" fontId="5" fillId="0" borderId="1" xfId="1" applyNumberFormat="1" applyFont="1" applyBorder="1" applyAlignment="1">
      <alignment horizontal="center" vertical="center"/>
    </xf>
    <xf numFmtId="43" fontId="5" fillId="0" borderId="1" xfId="1" applyFont="1" applyBorder="1" applyAlignment="1">
      <alignment horizontal="center" vertical="center"/>
    </xf>
    <xf numFmtId="0" fontId="6" fillId="0" borderId="0" xfId="0" applyFont="1"/>
    <xf numFmtId="2" fontId="6" fillId="0" borderId="0" xfId="0" applyNumberFormat="1" applyFont="1"/>
    <xf numFmtId="0" fontId="27" fillId="0" borderId="0" xfId="0" applyFont="1"/>
    <xf numFmtId="43" fontId="27" fillId="0" borderId="0" xfId="1" applyFont="1"/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43" fontId="14" fillId="0" borderId="1" xfId="0" applyNumberFormat="1" applyFont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/>
    </xf>
    <xf numFmtId="1" fontId="14" fillId="0" borderId="2" xfId="0" applyNumberFormat="1" applyFont="1" applyBorder="1" applyAlignment="1">
      <alignment horizontal="center" vertical="center"/>
    </xf>
  </cellXfs>
  <cellStyles count="7">
    <cellStyle name="Comma" xfId="1" builtinId="3"/>
    <cellStyle name="Comma 2" xfId="3" xr:uid="{00000000-0005-0000-0000-000001000000}"/>
    <cellStyle name="Comma 3" xfId="5" xr:uid="{6F3278CE-B968-476E-AE0B-56A9D095242A}"/>
    <cellStyle name="Comma 4" xfId="6" xr:uid="{89D41C42-A5EA-41EE-9920-DB38F4911593}"/>
    <cellStyle name="Normal" xfId="0" builtinId="0"/>
    <cellStyle name="Normal 2" xfId="2" xr:uid="{00000000-0005-0000-0000-000003000000}"/>
    <cellStyle name="Normal 3" xfId="4" xr:uid="{49F60C21-2E3B-4AB3-93FB-05273A03E99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180976</xdr:colOff>
      <xdr:row>0</xdr:row>
      <xdr:rowOff>0</xdr:rowOff>
    </xdr:from>
    <xdr:to>
      <xdr:col>17</xdr:col>
      <xdr:colOff>285751</xdr:colOff>
      <xdr:row>18</xdr:row>
      <xdr:rowOff>267266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9DD9FDD-AFDB-0E14-8815-20A76D285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6" y="0"/>
          <a:ext cx="11696700" cy="405821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25</xdr:row>
      <xdr:rowOff>85725</xdr:rowOff>
    </xdr:from>
    <xdr:to>
      <xdr:col>11</xdr:col>
      <xdr:colOff>191601</xdr:colOff>
      <xdr:row>44</xdr:row>
      <xdr:rowOff>171450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CFCD614-2557-D4B3-2016-555E1DBB0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" y="5429250"/>
          <a:ext cx="7887801" cy="4200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133350</xdr:rowOff>
    </xdr:from>
    <xdr:to>
      <xdr:col>12</xdr:col>
      <xdr:colOff>486755</xdr:colOff>
      <xdr:row>31</xdr:row>
      <xdr:rowOff>67490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E4653C-002B-D34C-7889-30406E4CC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133350"/>
          <a:ext cx="7020905" cy="583964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32</xdr:row>
      <xdr:rowOff>104775</xdr:rowOff>
    </xdr:from>
    <xdr:to>
      <xdr:col>12</xdr:col>
      <xdr:colOff>467705</xdr:colOff>
      <xdr:row>63</xdr:row>
      <xdr:rowOff>29389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446AA8-1843-6A0E-C455-1D073F491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6200775"/>
          <a:ext cx="7020905" cy="58301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477423</xdr:colOff>
      <xdr:row>42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B59E2E-BB69-BF76-2EC6-7337CC44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02223" cy="8097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13</xdr:col>
      <xdr:colOff>544107</xdr:colOff>
      <xdr:row>92</xdr:row>
      <xdr:rowOff>86960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0E66F8-F2DF-F0AC-22E7-25750B18D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8468907" cy="8849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13</xdr:col>
      <xdr:colOff>353580</xdr:colOff>
      <xdr:row>139</xdr:row>
      <xdr:rowOff>1170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B65865-A47C-C71E-F7D1-5ED99AFB1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097500"/>
          <a:ext cx="8278380" cy="8383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00"/>
  <sheetViews>
    <sheetView tabSelected="1" topLeftCell="A175" zoomScale="130" zoomScaleNormal="130" workbookViewId="0">
      <selection activeCell="O196" sqref="O196"/>
    </sheetView>
  </sheetViews>
  <sheetFormatPr defaultRowHeight="15"/>
  <cols>
    <col min="1" max="1" width="4" style="101" customWidth="1"/>
    <col min="2" max="3" width="5.140625" style="68" customWidth="1"/>
    <col min="4" max="4" width="7.28515625" style="101" customWidth="1"/>
    <col min="5" max="5" width="8.140625" style="102" customWidth="1"/>
    <col min="6" max="6" width="6.85546875" style="102" customWidth="1"/>
    <col min="7" max="7" width="6.5703125" style="102" customWidth="1"/>
    <col min="8" max="8" width="6.7109375" style="103" customWidth="1"/>
    <col min="9" max="9" width="7.140625" style="103" customWidth="1"/>
    <col min="10" max="10" width="12.7109375" style="103" customWidth="1"/>
    <col min="11" max="11" width="12.5703125" style="103" customWidth="1"/>
    <col min="12" max="12" width="9" style="104" customWidth="1"/>
    <col min="13" max="13" width="11.42578125" style="103" customWidth="1"/>
    <col min="15" max="15" width="11.7109375" customWidth="1"/>
    <col min="16" max="16" width="11.28515625" customWidth="1"/>
    <col min="17" max="17" width="9.5703125" customWidth="1"/>
    <col min="18" max="18" width="9.28515625" style="1" customWidth="1"/>
    <col min="21" max="22" width="14.85546875" customWidth="1"/>
    <col min="28" max="28" width="16.140625" customWidth="1"/>
  </cols>
  <sheetData>
    <row r="1" spans="1:19" ht="42.75" customHeight="1">
      <c r="A1" s="84" t="s">
        <v>1</v>
      </c>
      <c r="B1" s="84" t="s">
        <v>0</v>
      </c>
      <c r="C1" s="85" t="s">
        <v>2</v>
      </c>
      <c r="D1" s="85" t="s">
        <v>51</v>
      </c>
      <c r="E1" s="85" t="s">
        <v>55</v>
      </c>
      <c r="F1" s="85" t="s">
        <v>54</v>
      </c>
      <c r="G1" s="85" t="s">
        <v>52</v>
      </c>
      <c r="H1" s="85" t="s">
        <v>11</v>
      </c>
      <c r="I1" s="84" t="s">
        <v>56</v>
      </c>
      <c r="J1" s="86" t="s">
        <v>57</v>
      </c>
      <c r="K1" s="87" t="s">
        <v>58</v>
      </c>
      <c r="L1" s="88" t="s">
        <v>59</v>
      </c>
      <c r="M1" s="89" t="s">
        <v>60</v>
      </c>
      <c r="N1" s="5"/>
    </row>
    <row r="2" spans="1:19" ht="16.5">
      <c r="A2" s="90">
        <v>1</v>
      </c>
      <c r="B2" s="66">
        <v>101</v>
      </c>
      <c r="C2" s="91">
        <v>1</v>
      </c>
      <c r="D2" s="15" t="s">
        <v>13</v>
      </c>
      <c r="E2" s="66">
        <v>598</v>
      </c>
      <c r="F2" s="66">
        <v>44</v>
      </c>
      <c r="G2" s="66">
        <f>E2+F2</f>
        <v>642</v>
      </c>
      <c r="H2" s="91">
        <f>E2*1.1</f>
        <v>657.80000000000007</v>
      </c>
      <c r="I2" s="90">
        <v>20000</v>
      </c>
      <c r="J2" s="92">
        <f>G2*I2</f>
        <v>12840000</v>
      </c>
      <c r="K2" s="93">
        <f>ROUND(J2*1.06,0)</f>
        <v>13610400</v>
      </c>
      <c r="L2" s="94">
        <f t="shared" ref="L2" si="0">MROUND((K2*0.025/12),500)</f>
        <v>28500</v>
      </c>
      <c r="M2" s="95">
        <f>H2*2800</f>
        <v>1841840.0000000002</v>
      </c>
      <c r="N2" s="4"/>
      <c r="O2" s="9"/>
      <c r="P2" s="93"/>
      <c r="R2" s="3"/>
      <c r="S2" s="3"/>
    </row>
    <row r="3" spans="1:19" ht="16.5">
      <c r="A3" s="90">
        <v>2</v>
      </c>
      <c r="B3" s="66">
        <v>102</v>
      </c>
      <c r="C3" s="91">
        <v>1</v>
      </c>
      <c r="D3" s="15" t="s">
        <v>12</v>
      </c>
      <c r="E3" s="96">
        <v>881</v>
      </c>
      <c r="F3" s="96">
        <v>53</v>
      </c>
      <c r="G3" s="66">
        <f t="shared" ref="G3:G64" si="1">E3+F3</f>
        <v>934</v>
      </c>
      <c r="H3" s="91">
        <f t="shared" ref="H3:H66" si="2">E3*1.1</f>
        <v>969.1</v>
      </c>
      <c r="I3" s="90">
        <v>20000</v>
      </c>
      <c r="J3" s="92">
        <f t="shared" ref="J3:J66" si="3">G3*I3</f>
        <v>18680000</v>
      </c>
      <c r="K3" s="93">
        <f t="shared" ref="K3:K66" si="4">ROUND(J3*1.06,0)</f>
        <v>19800800</v>
      </c>
      <c r="L3" s="94">
        <f t="shared" ref="L3:L66" si="5">MROUND((K3*0.025/12),500)</f>
        <v>41500</v>
      </c>
      <c r="M3" s="95">
        <f t="shared" ref="M3:M66" si="6">H3*2800</f>
        <v>2713480</v>
      </c>
      <c r="N3" s="4"/>
      <c r="O3" s="9"/>
      <c r="P3" s="10"/>
      <c r="R3" s="3"/>
      <c r="S3" s="3"/>
    </row>
    <row r="4" spans="1:19" s="29" customFormat="1" ht="16.5">
      <c r="A4" s="90">
        <v>3</v>
      </c>
      <c r="B4" s="66">
        <v>103</v>
      </c>
      <c r="C4" s="91">
        <v>1</v>
      </c>
      <c r="D4" s="15" t="s">
        <v>13</v>
      </c>
      <c r="E4" s="96">
        <v>637</v>
      </c>
      <c r="F4" s="96">
        <v>50</v>
      </c>
      <c r="G4" s="66">
        <f t="shared" si="1"/>
        <v>687</v>
      </c>
      <c r="H4" s="91">
        <f t="shared" si="2"/>
        <v>700.7</v>
      </c>
      <c r="I4" s="90">
        <v>20000</v>
      </c>
      <c r="J4" s="92">
        <f t="shared" si="3"/>
        <v>13740000</v>
      </c>
      <c r="K4" s="93">
        <f t="shared" si="4"/>
        <v>14564400</v>
      </c>
      <c r="L4" s="94">
        <f t="shared" si="5"/>
        <v>30500</v>
      </c>
      <c r="M4" s="95">
        <f t="shared" si="6"/>
        <v>1961960.0000000002</v>
      </c>
      <c r="N4" s="30"/>
      <c r="O4" s="83">
        <f>K4/G4</f>
        <v>21200</v>
      </c>
      <c r="P4" s="31"/>
      <c r="R4" s="8"/>
      <c r="S4" s="8"/>
    </row>
    <row r="5" spans="1:19" ht="16.5">
      <c r="A5" s="90">
        <v>4</v>
      </c>
      <c r="B5" s="66">
        <v>104</v>
      </c>
      <c r="C5" s="91">
        <v>1</v>
      </c>
      <c r="D5" s="15" t="s">
        <v>12</v>
      </c>
      <c r="E5" s="96">
        <v>897</v>
      </c>
      <c r="F5" s="96">
        <v>85</v>
      </c>
      <c r="G5" s="66">
        <f t="shared" si="1"/>
        <v>982</v>
      </c>
      <c r="H5" s="91">
        <f t="shared" si="2"/>
        <v>986.7</v>
      </c>
      <c r="I5" s="90">
        <v>20000</v>
      </c>
      <c r="J5" s="92">
        <f t="shared" si="3"/>
        <v>19640000</v>
      </c>
      <c r="K5" s="93">
        <f t="shared" si="4"/>
        <v>20818400</v>
      </c>
      <c r="L5" s="94">
        <f t="shared" si="5"/>
        <v>43500</v>
      </c>
      <c r="M5" s="95">
        <f t="shared" si="6"/>
        <v>2762760</v>
      </c>
      <c r="P5" s="11"/>
      <c r="S5" s="12"/>
    </row>
    <row r="6" spans="1:19" ht="16.5">
      <c r="A6" s="90">
        <v>5</v>
      </c>
      <c r="B6" s="66">
        <v>105</v>
      </c>
      <c r="C6" s="91">
        <v>1</v>
      </c>
      <c r="D6" s="15" t="s">
        <v>12</v>
      </c>
      <c r="E6" s="96">
        <v>897</v>
      </c>
      <c r="F6" s="96">
        <v>85</v>
      </c>
      <c r="G6" s="66">
        <f t="shared" si="1"/>
        <v>982</v>
      </c>
      <c r="H6" s="91">
        <f t="shared" si="2"/>
        <v>986.7</v>
      </c>
      <c r="I6" s="90">
        <v>20000</v>
      </c>
      <c r="J6" s="92">
        <f t="shared" si="3"/>
        <v>19640000</v>
      </c>
      <c r="K6" s="93">
        <f t="shared" si="4"/>
        <v>20818400</v>
      </c>
      <c r="L6" s="94">
        <f t="shared" si="5"/>
        <v>43500</v>
      </c>
      <c r="M6" s="95">
        <f t="shared" si="6"/>
        <v>2762760</v>
      </c>
      <c r="P6" s="11"/>
      <c r="S6" s="12"/>
    </row>
    <row r="7" spans="1:19" ht="17.25" customHeight="1">
      <c r="A7" s="90">
        <v>6</v>
      </c>
      <c r="B7" s="15">
        <v>201</v>
      </c>
      <c r="C7" s="91">
        <v>2</v>
      </c>
      <c r="D7" s="15" t="s">
        <v>13</v>
      </c>
      <c r="E7" s="66">
        <v>598</v>
      </c>
      <c r="F7" s="66">
        <v>44</v>
      </c>
      <c r="G7" s="66">
        <f t="shared" si="1"/>
        <v>642</v>
      </c>
      <c r="H7" s="91">
        <f t="shared" si="2"/>
        <v>657.80000000000007</v>
      </c>
      <c r="I7" s="90">
        <f>I6+50</f>
        <v>20050</v>
      </c>
      <c r="J7" s="92">
        <f t="shared" si="3"/>
        <v>12872100</v>
      </c>
      <c r="K7" s="93">
        <f t="shared" si="4"/>
        <v>13644426</v>
      </c>
      <c r="L7" s="94">
        <f t="shared" si="5"/>
        <v>28500</v>
      </c>
      <c r="M7" s="95">
        <f t="shared" si="6"/>
        <v>1841840.0000000002</v>
      </c>
      <c r="S7" s="12"/>
    </row>
    <row r="8" spans="1:19" ht="16.5">
      <c r="A8" s="90">
        <v>7</v>
      </c>
      <c r="B8" s="15">
        <v>202</v>
      </c>
      <c r="C8" s="91">
        <v>2</v>
      </c>
      <c r="D8" s="15" t="s">
        <v>12</v>
      </c>
      <c r="E8" s="96">
        <v>881</v>
      </c>
      <c r="F8" s="96">
        <v>53</v>
      </c>
      <c r="G8" s="66">
        <f t="shared" si="1"/>
        <v>934</v>
      </c>
      <c r="H8" s="91">
        <f t="shared" si="2"/>
        <v>969.1</v>
      </c>
      <c r="I8" s="90">
        <f>I7</f>
        <v>20050</v>
      </c>
      <c r="J8" s="92">
        <f t="shared" si="3"/>
        <v>18726700</v>
      </c>
      <c r="K8" s="93">
        <f t="shared" si="4"/>
        <v>19850302</v>
      </c>
      <c r="L8" s="94">
        <f t="shared" si="5"/>
        <v>41500</v>
      </c>
      <c r="M8" s="95">
        <f t="shared" si="6"/>
        <v>2713480</v>
      </c>
      <c r="S8" s="13"/>
    </row>
    <row r="9" spans="1:19" ht="16.5">
      <c r="A9" s="90">
        <v>8</v>
      </c>
      <c r="B9" s="15">
        <v>203</v>
      </c>
      <c r="C9" s="15">
        <v>2</v>
      </c>
      <c r="D9" s="15" t="s">
        <v>13</v>
      </c>
      <c r="E9" s="96">
        <v>637</v>
      </c>
      <c r="F9" s="96">
        <v>50</v>
      </c>
      <c r="G9" s="66">
        <f t="shared" si="1"/>
        <v>687</v>
      </c>
      <c r="H9" s="91">
        <f t="shared" si="2"/>
        <v>700.7</v>
      </c>
      <c r="I9" s="90">
        <f>I8</f>
        <v>20050</v>
      </c>
      <c r="J9" s="92">
        <f t="shared" si="3"/>
        <v>13774350</v>
      </c>
      <c r="K9" s="93">
        <f t="shared" si="4"/>
        <v>14600811</v>
      </c>
      <c r="L9" s="94">
        <f t="shared" si="5"/>
        <v>30500</v>
      </c>
      <c r="M9" s="95">
        <f t="shared" si="6"/>
        <v>1961960.0000000002</v>
      </c>
      <c r="S9" s="12"/>
    </row>
    <row r="10" spans="1:19" ht="16.5">
      <c r="A10" s="90">
        <v>9</v>
      </c>
      <c r="B10" s="15">
        <v>204</v>
      </c>
      <c r="C10" s="15">
        <v>2</v>
      </c>
      <c r="D10" s="15" t="s">
        <v>12</v>
      </c>
      <c r="E10" s="96">
        <v>897</v>
      </c>
      <c r="F10" s="96">
        <v>85</v>
      </c>
      <c r="G10" s="66">
        <f t="shared" si="1"/>
        <v>982</v>
      </c>
      <c r="H10" s="91">
        <f t="shared" si="2"/>
        <v>986.7</v>
      </c>
      <c r="I10" s="90">
        <f>I9</f>
        <v>20050</v>
      </c>
      <c r="J10" s="92">
        <f t="shared" si="3"/>
        <v>19689100</v>
      </c>
      <c r="K10" s="93">
        <f t="shared" si="4"/>
        <v>20870446</v>
      </c>
      <c r="L10" s="94">
        <f t="shared" si="5"/>
        <v>43500</v>
      </c>
      <c r="M10" s="95">
        <f t="shared" si="6"/>
        <v>2762760</v>
      </c>
      <c r="S10" s="12"/>
    </row>
    <row r="11" spans="1:19" ht="16.5">
      <c r="A11" s="90">
        <v>10</v>
      </c>
      <c r="B11" s="15">
        <v>205</v>
      </c>
      <c r="C11" s="15">
        <v>2</v>
      </c>
      <c r="D11" s="15" t="s">
        <v>12</v>
      </c>
      <c r="E11" s="96">
        <v>897</v>
      </c>
      <c r="F11" s="96">
        <v>85</v>
      </c>
      <c r="G11" s="66">
        <f t="shared" si="1"/>
        <v>982</v>
      </c>
      <c r="H11" s="91">
        <f t="shared" si="2"/>
        <v>986.7</v>
      </c>
      <c r="I11" s="90">
        <f>I10</f>
        <v>20050</v>
      </c>
      <c r="J11" s="92">
        <f t="shared" si="3"/>
        <v>19689100</v>
      </c>
      <c r="K11" s="93">
        <f t="shared" si="4"/>
        <v>20870446</v>
      </c>
      <c r="L11" s="94">
        <f t="shared" si="5"/>
        <v>43500</v>
      </c>
      <c r="M11" s="95">
        <f t="shared" si="6"/>
        <v>2762760</v>
      </c>
      <c r="P11">
        <v>19500</v>
      </c>
      <c r="Q11">
        <v>50</v>
      </c>
      <c r="R11" s="1" t="s">
        <v>53</v>
      </c>
      <c r="S11" s="12"/>
    </row>
    <row r="12" spans="1:19" ht="16.5">
      <c r="A12" s="90">
        <v>11</v>
      </c>
      <c r="B12" s="15">
        <v>301</v>
      </c>
      <c r="C12" s="15">
        <v>3</v>
      </c>
      <c r="D12" s="15" t="s">
        <v>13</v>
      </c>
      <c r="E12" s="66">
        <v>598</v>
      </c>
      <c r="F12" s="66">
        <v>44</v>
      </c>
      <c r="G12" s="66">
        <f t="shared" si="1"/>
        <v>642</v>
      </c>
      <c r="H12" s="91">
        <f t="shared" si="2"/>
        <v>657.80000000000007</v>
      </c>
      <c r="I12" s="90">
        <f>I11+50</f>
        <v>20100</v>
      </c>
      <c r="J12" s="92">
        <f t="shared" si="3"/>
        <v>12904200</v>
      </c>
      <c r="K12" s="93">
        <f t="shared" si="4"/>
        <v>13678452</v>
      </c>
      <c r="L12" s="94">
        <f t="shared" si="5"/>
        <v>28500</v>
      </c>
      <c r="M12" s="95">
        <f t="shared" si="6"/>
        <v>1841840.0000000002</v>
      </c>
      <c r="S12" s="12"/>
    </row>
    <row r="13" spans="1:19" ht="16.5">
      <c r="A13" s="90">
        <v>12</v>
      </c>
      <c r="B13" s="15">
        <v>302</v>
      </c>
      <c r="C13" s="15">
        <v>3</v>
      </c>
      <c r="D13" s="15" t="s">
        <v>12</v>
      </c>
      <c r="E13" s="96">
        <v>881</v>
      </c>
      <c r="F13" s="96">
        <v>53</v>
      </c>
      <c r="G13" s="66">
        <f t="shared" si="1"/>
        <v>934</v>
      </c>
      <c r="H13" s="91">
        <f t="shared" si="2"/>
        <v>969.1</v>
      </c>
      <c r="I13" s="90">
        <f>I12</f>
        <v>20100</v>
      </c>
      <c r="J13" s="92">
        <f t="shared" si="3"/>
        <v>18773400</v>
      </c>
      <c r="K13" s="93">
        <f t="shared" si="4"/>
        <v>19899804</v>
      </c>
      <c r="L13" s="94">
        <f t="shared" si="5"/>
        <v>41500</v>
      </c>
      <c r="M13" s="95">
        <f t="shared" si="6"/>
        <v>2713480</v>
      </c>
      <c r="S13" s="12"/>
    </row>
    <row r="14" spans="1:19" ht="16.5">
      <c r="A14" s="90">
        <v>13</v>
      </c>
      <c r="B14" s="15">
        <v>303</v>
      </c>
      <c r="C14" s="15">
        <v>3</v>
      </c>
      <c r="D14" s="15" t="s">
        <v>13</v>
      </c>
      <c r="E14" s="96">
        <v>637</v>
      </c>
      <c r="F14" s="96">
        <v>50</v>
      </c>
      <c r="G14" s="66">
        <f t="shared" si="1"/>
        <v>687</v>
      </c>
      <c r="H14" s="91">
        <f t="shared" si="2"/>
        <v>700.7</v>
      </c>
      <c r="I14" s="90">
        <f>I13</f>
        <v>20100</v>
      </c>
      <c r="J14" s="92">
        <f t="shared" si="3"/>
        <v>13808700</v>
      </c>
      <c r="K14" s="93">
        <f t="shared" si="4"/>
        <v>14637222</v>
      </c>
      <c r="L14" s="94">
        <f t="shared" si="5"/>
        <v>30500</v>
      </c>
      <c r="M14" s="95">
        <f t="shared" si="6"/>
        <v>1961960.0000000002</v>
      </c>
      <c r="S14" s="12"/>
    </row>
    <row r="15" spans="1:19" ht="16.5">
      <c r="A15" s="90">
        <v>14</v>
      </c>
      <c r="B15" s="15">
        <v>304</v>
      </c>
      <c r="C15" s="15">
        <v>3</v>
      </c>
      <c r="D15" s="15" t="s">
        <v>12</v>
      </c>
      <c r="E15" s="96">
        <v>897</v>
      </c>
      <c r="F15" s="96">
        <v>85</v>
      </c>
      <c r="G15" s="66">
        <f t="shared" si="1"/>
        <v>982</v>
      </c>
      <c r="H15" s="91">
        <f t="shared" si="2"/>
        <v>986.7</v>
      </c>
      <c r="I15" s="90">
        <f>I14</f>
        <v>20100</v>
      </c>
      <c r="J15" s="92">
        <f t="shared" si="3"/>
        <v>19738200</v>
      </c>
      <c r="K15" s="93">
        <f t="shared" si="4"/>
        <v>20922492</v>
      </c>
      <c r="L15" s="94">
        <f t="shared" si="5"/>
        <v>43500</v>
      </c>
      <c r="M15" s="95">
        <f t="shared" si="6"/>
        <v>2762760</v>
      </c>
      <c r="S15" s="12"/>
    </row>
    <row r="16" spans="1:19" ht="16.5">
      <c r="A16" s="90">
        <v>15</v>
      </c>
      <c r="B16" s="15">
        <v>305</v>
      </c>
      <c r="C16" s="15">
        <v>3</v>
      </c>
      <c r="D16" s="15" t="s">
        <v>12</v>
      </c>
      <c r="E16" s="96">
        <v>897</v>
      </c>
      <c r="F16" s="96">
        <v>85</v>
      </c>
      <c r="G16" s="66">
        <f t="shared" si="1"/>
        <v>982</v>
      </c>
      <c r="H16" s="91">
        <f t="shared" si="2"/>
        <v>986.7</v>
      </c>
      <c r="I16" s="90">
        <f>I15</f>
        <v>20100</v>
      </c>
      <c r="J16" s="92">
        <f t="shared" si="3"/>
        <v>19738200</v>
      </c>
      <c r="K16" s="93">
        <f t="shared" si="4"/>
        <v>20922492</v>
      </c>
      <c r="L16" s="94">
        <f t="shared" si="5"/>
        <v>43500</v>
      </c>
      <c r="M16" s="95">
        <f t="shared" si="6"/>
        <v>2762760</v>
      </c>
      <c r="S16" s="12"/>
    </row>
    <row r="17" spans="1:19" ht="16.5">
      <c r="A17" s="90">
        <v>16</v>
      </c>
      <c r="B17" s="15">
        <v>401</v>
      </c>
      <c r="C17" s="15">
        <v>4</v>
      </c>
      <c r="D17" s="15" t="s">
        <v>13</v>
      </c>
      <c r="E17" s="66">
        <v>598</v>
      </c>
      <c r="F17" s="66">
        <v>44</v>
      </c>
      <c r="G17" s="66">
        <f t="shared" si="1"/>
        <v>642</v>
      </c>
      <c r="H17" s="91">
        <f t="shared" si="2"/>
        <v>657.80000000000007</v>
      </c>
      <c r="I17" s="90">
        <f>I16+50</f>
        <v>20150</v>
      </c>
      <c r="J17" s="92">
        <f t="shared" si="3"/>
        <v>12936300</v>
      </c>
      <c r="K17" s="93">
        <f t="shared" si="4"/>
        <v>13712478</v>
      </c>
      <c r="L17" s="94">
        <f t="shared" si="5"/>
        <v>28500</v>
      </c>
      <c r="M17" s="95">
        <f t="shared" si="6"/>
        <v>1841840.0000000002</v>
      </c>
      <c r="S17" s="12"/>
    </row>
    <row r="18" spans="1:19" ht="16.5">
      <c r="A18" s="90">
        <v>17</v>
      </c>
      <c r="B18" s="15">
        <v>402</v>
      </c>
      <c r="C18" s="15">
        <v>4</v>
      </c>
      <c r="D18" s="15" t="s">
        <v>12</v>
      </c>
      <c r="E18" s="96">
        <v>881</v>
      </c>
      <c r="F18" s="96">
        <v>53</v>
      </c>
      <c r="G18" s="66">
        <f t="shared" si="1"/>
        <v>934</v>
      </c>
      <c r="H18" s="91">
        <f t="shared" si="2"/>
        <v>969.1</v>
      </c>
      <c r="I18" s="90">
        <f>I17</f>
        <v>20150</v>
      </c>
      <c r="J18" s="92">
        <f t="shared" si="3"/>
        <v>18820100</v>
      </c>
      <c r="K18" s="93">
        <f t="shared" si="4"/>
        <v>19949306</v>
      </c>
      <c r="L18" s="94">
        <f t="shared" si="5"/>
        <v>41500</v>
      </c>
      <c r="M18" s="95">
        <f t="shared" si="6"/>
        <v>2713480</v>
      </c>
      <c r="S18" s="12"/>
    </row>
    <row r="19" spans="1:19" ht="16.5">
      <c r="A19" s="90">
        <v>18</v>
      </c>
      <c r="B19" s="15">
        <v>403</v>
      </c>
      <c r="C19" s="15">
        <v>4</v>
      </c>
      <c r="D19" s="15" t="s">
        <v>13</v>
      </c>
      <c r="E19" s="96">
        <v>637</v>
      </c>
      <c r="F19" s="96">
        <v>50</v>
      </c>
      <c r="G19" s="66">
        <f t="shared" si="1"/>
        <v>687</v>
      </c>
      <c r="H19" s="91">
        <f t="shared" si="2"/>
        <v>700.7</v>
      </c>
      <c r="I19" s="90">
        <f>I18</f>
        <v>20150</v>
      </c>
      <c r="J19" s="92">
        <f t="shared" si="3"/>
        <v>13843050</v>
      </c>
      <c r="K19" s="93">
        <f t="shared" si="4"/>
        <v>14673633</v>
      </c>
      <c r="L19" s="94">
        <f t="shared" si="5"/>
        <v>30500</v>
      </c>
      <c r="M19" s="95">
        <f t="shared" si="6"/>
        <v>1961960.0000000002</v>
      </c>
      <c r="S19" s="12"/>
    </row>
    <row r="20" spans="1:19" ht="16.5">
      <c r="A20" s="90">
        <v>19</v>
      </c>
      <c r="B20" s="15">
        <v>404</v>
      </c>
      <c r="C20" s="15">
        <v>4</v>
      </c>
      <c r="D20" s="15" t="s">
        <v>12</v>
      </c>
      <c r="E20" s="96">
        <v>897</v>
      </c>
      <c r="F20" s="96">
        <v>85</v>
      </c>
      <c r="G20" s="66">
        <f t="shared" si="1"/>
        <v>982</v>
      </c>
      <c r="H20" s="91">
        <f t="shared" si="2"/>
        <v>986.7</v>
      </c>
      <c r="I20" s="90">
        <f>I19</f>
        <v>20150</v>
      </c>
      <c r="J20" s="92">
        <f t="shared" si="3"/>
        <v>19787300</v>
      </c>
      <c r="K20" s="93">
        <f t="shared" si="4"/>
        <v>20974538</v>
      </c>
      <c r="L20" s="94">
        <f t="shared" si="5"/>
        <v>43500</v>
      </c>
      <c r="M20" s="95">
        <f t="shared" si="6"/>
        <v>2762760</v>
      </c>
      <c r="S20" s="12"/>
    </row>
    <row r="21" spans="1:19" ht="16.5">
      <c r="A21" s="90">
        <v>20</v>
      </c>
      <c r="B21" s="15">
        <v>405</v>
      </c>
      <c r="C21" s="15">
        <v>4</v>
      </c>
      <c r="D21" s="15" t="s">
        <v>12</v>
      </c>
      <c r="E21" s="96">
        <v>897</v>
      </c>
      <c r="F21" s="96">
        <v>85</v>
      </c>
      <c r="G21" s="66">
        <f t="shared" si="1"/>
        <v>982</v>
      </c>
      <c r="H21" s="91">
        <f t="shared" si="2"/>
        <v>986.7</v>
      </c>
      <c r="I21" s="90">
        <f>I20</f>
        <v>20150</v>
      </c>
      <c r="J21" s="92">
        <f t="shared" si="3"/>
        <v>19787300</v>
      </c>
      <c r="K21" s="93">
        <f t="shared" si="4"/>
        <v>20974538</v>
      </c>
      <c r="L21" s="94">
        <f t="shared" si="5"/>
        <v>43500</v>
      </c>
      <c r="M21" s="95">
        <f t="shared" si="6"/>
        <v>2762760</v>
      </c>
      <c r="S21" s="12"/>
    </row>
    <row r="22" spans="1:19" ht="16.5">
      <c r="A22" s="90">
        <v>21</v>
      </c>
      <c r="B22" s="15">
        <v>501</v>
      </c>
      <c r="C22" s="15">
        <v>5</v>
      </c>
      <c r="D22" s="15" t="s">
        <v>13</v>
      </c>
      <c r="E22" s="66">
        <v>598</v>
      </c>
      <c r="F22" s="66">
        <v>44</v>
      </c>
      <c r="G22" s="66">
        <f t="shared" si="1"/>
        <v>642</v>
      </c>
      <c r="H22" s="91">
        <f t="shared" si="2"/>
        <v>657.80000000000007</v>
      </c>
      <c r="I22" s="90">
        <f>I21+50</f>
        <v>20200</v>
      </c>
      <c r="J22" s="92">
        <f t="shared" si="3"/>
        <v>12968400</v>
      </c>
      <c r="K22" s="93">
        <f t="shared" si="4"/>
        <v>13746504</v>
      </c>
      <c r="L22" s="94">
        <f t="shared" si="5"/>
        <v>28500</v>
      </c>
      <c r="M22" s="95">
        <f t="shared" si="6"/>
        <v>1841840.0000000002</v>
      </c>
      <c r="S22" s="12"/>
    </row>
    <row r="23" spans="1:19" ht="16.5">
      <c r="A23" s="90">
        <v>22</v>
      </c>
      <c r="B23" s="15">
        <v>502</v>
      </c>
      <c r="C23" s="15">
        <v>5</v>
      </c>
      <c r="D23" s="15" t="s">
        <v>12</v>
      </c>
      <c r="E23" s="96">
        <v>881</v>
      </c>
      <c r="F23" s="96">
        <v>53</v>
      </c>
      <c r="G23" s="66">
        <f t="shared" si="1"/>
        <v>934</v>
      </c>
      <c r="H23" s="91">
        <f t="shared" si="2"/>
        <v>969.1</v>
      </c>
      <c r="I23" s="90">
        <f>I22</f>
        <v>20200</v>
      </c>
      <c r="J23" s="92">
        <f t="shared" si="3"/>
        <v>18866800</v>
      </c>
      <c r="K23" s="93">
        <f t="shared" si="4"/>
        <v>19998808</v>
      </c>
      <c r="L23" s="94">
        <f t="shared" si="5"/>
        <v>41500</v>
      </c>
      <c r="M23" s="95">
        <f t="shared" si="6"/>
        <v>2713480</v>
      </c>
      <c r="S23" s="12"/>
    </row>
    <row r="24" spans="1:19" ht="16.5">
      <c r="A24" s="90">
        <v>23</v>
      </c>
      <c r="B24" s="15">
        <v>503</v>
      </c>
      <c r="C24" s="15">
        <v>5</v>
      </c>
      <c r="D24" s="15" t="s">
        <v>13</v>
      </c>
      <c r="E24" s="96">
        <v>637</v>
      </c>
      <c r="F24" s="96">
        <v>50</v>
      </c>
      <c r="G24" s="66">
        <f t="shared" si="1"/>
        <v>687</v>
      </c>
      <c r="H24" s="91">
        <f t="shared" si="2"/>
        <v>700.7</v>
      </c>
      <c r="I24" s="90">
        <f>I23</f>
        <v>20200</v>
      </c>
      <c r="J24" s="92">
        <f t="shared" si="3"/>
        <v>13877400</v>
      </c>
      <c r="K24" s="93">
        <f t="shared" si="4"/>
        <v>14710044</v>
      </c>
      <c r="L24" s="94">
        <f t="shared" si="5"/>
        <v>30500</v>
      </c>
      <c r="M24" s="95">
        <f t="shared" si="6"/>
        <v>1961960.0000000002</v>
      </c>
      <c r="S24" s="12"/>
    </row>
    <row r="25" spans="1:19" ht="16.5">
      <c r="A25" s="90">
        <v>24</v>
      </c>
      <c r="B25" s="15">
        <v>504</v>
      </c>
      <c r="C25" s="15">
        <v>5</v>
      </c>
      <c r="D25" s="15" t="s">
        <v>12</v>
      </c>
      <c r="E25" s="96">
        <v>897</v>
      </c>
      <c r="F25" s="96">
        <v>85</v>
      </c>
      <c r="G25" s="66">
        <f t="shared" si="1"/>
        <v>982</v>
      </c>
      <c r="H25" s="91">
        <f t="shared" si="2"/>
        <v>986.7</v>
      </c>
      <c r="I25" s="90">
        <f>I24</f>
        <v>20200</v>
      </c>
      <c r="J25" s="92">
        <f t="shared" si="3"/>
        <v>19836400</v>
      </c>
      <c r="K25" s="93">
        <f t="shared" si="4"/>
        <v>21026584</v>
      </c>
      <c r="L25" s="94">
        <f t="shared" si="5"/>
        <v>44000</v>
      </c>
      <c r="M25" s="95">
        <f t="shared" si="6"/>
        <v>2762760</v>
      </c>
      <c r="S25" s="12"/>
    </row>
    <row r="26" spans="1:19" ht="16.5">
      <c r="A26" s="90">
        <v>25</v>
      </c>
      <c r="B26" s="15">
        <v>505</v>
      </c>
      <c r="C26" s="15">
        <v>5</v>
      </c>
      <c r="D26" s="15" t="s">
        <v>12</v>
      </c>
      <c r="E26" s="96">
        <v>897</v>
      </c>
      <c r="F26" s="96">
        <v>85</v>
      </c>
      <c r="G26" s="66">
        <f t="shared" si="1"/>
        <v>982</v>
      </c>
      <c r="H26" s="91">
        <f t="shared" si="2"/>
        <v>986.7</v>
      </c>
      <c r="I26" s="90">
        <f>I25</f>
        <v>20200</v>
      </c>
      <c r="J26" s="92">
        <f t="shared" si="3"/>
        <v>19836400</v>
      </c>
      <c r="K26" s="93">
        <f t="shared" si="4"/>
        <v>21026584</v>
      </c>
      <c r="L26" s="94">
        <f t="shared" si="5"/>
        <v>44000</v>
      </c>
      <c r="M26" s="95">
        <f t="shared" si="6"/>
        <v>2762760</v>
      </c>
      <c r="S26" s="12"/>
    </row>
    <row r="27" spans="1:19" ht="16.5">
      <c r="A27" s="90">
        <v>26</v>
      </c>
      <c r="B27" s="15">
        <v>601</v>
      </c>
      <c r="C27" s="15">
        <v>6</v>
      </c>
      <c r="D27" s="15" t="s">
        <v>13</v>
      </c>
      <c r="E27" s="66">
        <v>598</v>
      </c>
      <c r="F27" s="66">
        <v>44</v>
      </c>
      <c r="G27" s="66">
        <f t="shared" si="1"/>
        <v>642</v>
      </c>
      <c r="H27" s="91">
        <f t="shared" si="2"/>
        <v>657.80000000000007</v>
      </c>
      <c r="I27" s="90">
        <f>I26+50</f>
        <v>20250</v>
      </c>
      <c r="J27" s="92">
        <f t="shared" si="3"/>
        <v>13000500</v>
      </c>
      <c r="K27" s="93">
        <f t="shared" si="4"/>
        <v>13780530</v>
      </c>
      <c r="L27" s="94">
        <f t="shared" si="5"/>
        <v>28500</v>
      </c>
      <c r="M27" s="95">
        <f t="shared" si="6"/>
        <v>1841840.0000000002</v>
      </c>
      <c r="S27" s="12"/>
    </row>
    <row r="28" spans="1:19" ht="16.5">
      <c r="A28" s="90">
        <v>27</v>
      </c>
      <c r="B28" s="15">
        <v>602</v>
      </c>
      <c r="C28" s="15">
        <v>6</v>
      </c>
      <c r="D28" s="15" t="s">
        <v>12</v>
      </c>
      <c r="E28" s="96">
        <v>881</v>
      </c>
      <c r="F28" s="96">
        <v>53</v>
      </c>
      <c r="G28" s="66">
        <f t="shared" si="1"/>
        <v>934</v>
      </c>
      <c r="H28" s="91">
        <f t="shared" si="2"/>
        <v>969.1</v>
      </c>
      <c r="I28" s="90">
        <f>I27</f>
        <v>20250</v>
      </c>
      <c r="J28" s="92">
        <f t="shared" si="3"/>
        <v>18913500</v>
      </c>
      <c r="K28" s="93">
        <f t="shared" si="4"/>
        <v>20048310</v>
      </c>
      <c r="L28" s="94">
        <f t="shared" si="5"/>
        <v>42000</v>
      </c>
      <c r="M28" s="95">
        <f t="shared" si="6"/>
        <v>2713480</v>
      </c>
      <c r="S28" s="12"/>
    </row>
    <row r="29" spans="1:19" ht="16.5">
      <c r="A29" s="90">
        <v>28</v>
      </c>
      <c r="B29" s="15">
        <v>603</v>
      </c>
      <c r="C29" s="15">
        <v>6</v>
      </c>
      <c r="D29" s="15" t="s">
        <v>13</v>
      </c>
      <c r="E29" s="96">
        <v>637</v>
      </c>
      <c r="F29" s="96">
        <v>50</v>
      </c>
      <c r="G29" s="66">
        <f t="shared" si="1"/>
        <v>687</v>
      </c>
      <c r="H29" s="91">
        <f t="shared" si="2"/>
        <v>700.7</v>
      </c>
      <c r="I29" s="90">
        <f>I28</f>
        <v>20250</v>
      </c>
      <c r="J29" s="92">
        <f t="shared" si="3"/>
        <v>13911750</v>
      </c>
      <c r="K29" s="93">
        <f t="shared" si="4"/>
        <v>14746455</v>
      </c>
      <c r="L29" s="94">
        <f t="shared" si="5"/>
        <v>30500</v>
      </c>
      <c r="M29" s="95">
        <f t="shared" si="6"/>
        <v>1961960.0000000002</v>
      </c>
      <c r="S29" s="12"/>
    </row>
    <row r="30" spans="1:19" ht="16.5">
      <c r="A30" s="90">
        <v>29</v>
      </c>
      <c r="B30" s="15">
        <v>604</v>
      </c>
      <c r="C30" s="15">
        <v>6</v>
      </c>
      <c r="D30" s="15" t="s">
        <v>12</v>
      </c>
      <c r="E30" s="96">
        <v>897</v>
      </c>
      <c r="F30" s="96">
        <v>85</v>
      </c>
      <c r="G30" s="66">
        <f t="shared" si="1"/>
        <v>982</v>
      </c>
      <c r="H30" s="91">
        <f t="shared" si="2"/>
        <v>986.7</v>
      </c>
      <c r="I30" s="90">
        <f>I29</f>
        <v>20250</v>
      </c>
      <c r="J30" s="92">
        <f t="shared" si="3"/>
        <v>19885500</v>
      </c>
      <c r="K30" s="93">
        <f t="shared" si="4"/>
        <v>21078630</v>
      </c>
      <c r="L30" s="94">
        <f t="shared" si="5"/>
        <v>44000</v>
      </c>
      <c r="M30" s="95">
        <f t="shared" si="6"/>
        <v>2762760</v>
      </c>
      <c r="S30" s="12"/>
    </row>
    <row r="31" spans="1:19" ht="16.5">
      <c r="A31" s="90">
        <v>30</v>
      </c>
      <c r="B31" s="15">
        <v>605</v>
      </c>
      <c r="C31" s="15">
        <v>6</v>
      </c>
      <c r="D31" s="15" t="s">
        <v>12</v>
      </c>
      <c r="E31" s="96">
        <v>897</v>
      </c>
      <c r="F31" s="96">
        <v>85</v>
      </c>
      <c r="G31" s="66">
        <f t="shared" si="1"/>
        <v>982</v>
      </c>
      <c r="H31" s="91">
        <f t="shared" si="2"/>
        <v>986.7</v>
      </c>
      <c r="I31" s="90">
        <f>I30</f>
        <v>20250</v>
      </c>
      <c r="J31" s="92">
        <f t="shared" si="3"/>
        <v>19885500</v>
      </c>
      <c r="K31" s="93">
        <f t="shared" si="4"/>
        <v>21078630</v>
      </c>
      <c r="L31" s="94">
        <f t="shared" si="5"/>
        <v>44000</v>
      </c>
      <c r="M31" s="95">
        <f t="shared" si="6"/>
        <v>2762760</v>
      </c>
      <c r="S31" s="12"/>
    </row>
    <row r="32" spans="1:19" ht="16.5">
      <c r="A32" s="90">
        <v>31</v>
      </c>
      <c r="B32" s="15">
        <v>701</v>
      </c>
      <c r="C32" s="15">
        <v>7</v>
      </c>
      <c r="D32" s="15" t="s">
        <v>13</v>
      </c>
      <c r="E32" s="66">
        <v>598</v>
      </c>
      <c r="F32" s="66">
        <v>44</v>
      </c>
      <c r="G32" s="66">
        <f t="shared" si="1"/>
        <v>642</v>
      </c>
      <c r="H32" s="91">
        <f t="shared" si="2"/>
        <v>657.80000000000007</v>
      </c>
      <c r="I32" s="90">
        <f>I31+50</f>
        <v>20300</v>
      </c>
      <c r="J32" s="92">
        <f t="shared" si="3"/>
        <v>13032600</v>
      </c>
      <c r="K32" s="93">
        <f t="shared" si="4"/>
        <v>13814556</v>
      </c>
      <c r="L32" s="94">
        <f t="shared" si="5"/>
        <v>29000</v>
      </c>
      <c r="M32" s="95">
        <f t="shared" si="6"/>
        <v>1841840.0000000002</v>
      </c>
      <c r="S32" s="12"/>
    </row>
    <row r="33" spans="1:19" ht="16.5">
      <c r="A33" s="90">
        <v>32</v>
      </c>
      <c r="B33" s="15">
        <v>702</v>
      </c>
      <c r="C33" s="15">
        <v>7</v>
      </c>
      <c r="D33" s="15" t="s">
        <v>12</v>
      </c>
      <c r="E33" s="96">
        <v>881</v>
      </c>
      <c r="F33" s="96">
        <v>53</v>
      </c>
      <c r="G33" s="66">
        <f t="shared" si="1"/>
        <v>934</v>
      </c>
      <c r="H33" s="91">
        <f t="shared" si="2"/>
        <v>969.1</v>
      </c>
      <c r="I33" s="90">
        <f>I32</f>
        <v>20300</v>
      </c>
      <c r="J33" s="92">
        <f t="shared" si="3"/>
        <v>18960200</v>
      </c>
      <c r="K33" s="93">
        <f t="shared" si="4"/>
        <v>20097812</v>
      </c>
      <c r="L33" s="94">
        <f t="shared" si="5"/>
        <v>42000</v>
      </c>
      <c r="M33" s="95">
        <f t="shared" si="6"/>
        <v>2713480</v>
      </c>
      <c r="S33" s="12"/>
    </row>
    <row r="34" spans="1:19" ht="16.5">
      <c r="A34" s="90">
        <v>33</v>
      </c>
      <c r="B34" s="15">
        <v>703</v>
      </c>
      <c r="C34" s="15">
        <v>7</v>
      </c>
      <c r="D34" s="15" t="s">
        <v>13</v>
      </c>
      <c r="E34" s="96">
        <v>637</v>
      </c>
      <c r="F34" s="96">
        <v>50</v>
      </c>
      <c r="G34" s="66">
        <f t="shared" si="1"/>
        <v>687</v>
      </c>
      <c r="H34" s="91">
        <f t="shared" si="2"/>
        <v>700.7</v>
      </c>
      <c r="I34" s="90">
        <f>I33</f>
        <v>20300</v>
      </c>
      <c r="J34" s="92">
        <f t="shared" si="3"/>
        <v>13946100</v>
      </c>
      <c r="K34" s="93">
        <f t="shared" si="4"/>
        <v>14782866</v>
      </c>
      <c r="L34" s="94">
        <f t="shared" si="5"/>
        <v>31000</v>
      </c>
      <c r="M34" s="95">
        <f t="shared" si="6"/>
        <v>1961960.0000000002</v>
      </c>
      <c r="S34" s="12"/>
    </row>
    <row r="35" spans="1:19" ht="16.5">
      <c r="A35" s="90">
        <v>34</v>
      </c>
      <c r="B35" s="15">
        <v>704</v>
      </c>
      <c r="C35" s="15">
        <v>7</v>
      </c>
      <c r="D35" s="15" t="s">
        <v>12</v>
      </c>
      <c r="E35" s="96">
        <v>897</v>
      </c>
      <c r="F35" s="96">
        <v>85</v>
      </c>
      <c r="G35" s="66">
        <f t="shared" si="1"/>
        <v>982</v>
      </c>
      <c r="H35" s="91">
        <f t="shared" si="2"/>
        <v>986.7</v>
      </c>
      <c r="I35" s="90">
        <f>I34</f>
        <v>20300</v>
      </c>
      <c r="J35" s="92">
        <f t="shared" si="3"/>
        <v>19934600</v>
      </c>
      <c r="K35" s="93">
        <f t="shared" si="4"/>
        <v>21130676</v>
      </c>
      <c r="L35" s="94">
        <f t="shared" si="5"/>
        <v>44000</v>
      </c>
      <c r="M35" s="95">
        <f t="shared" si="6"/>
        <v>2762760</v>
      </c>
      <c r="S35" s="12"/>
    </row>
    <row r="36" spans="1:19" ht="16.5">
      <c r="A36" s="90">
        <v>35</v>
      </c>
      <c r="B36" s="15">
        <v>705</v>
      </c>
      <c r="C36" s="15">
        <v>7</v>
      </c>
      <c r="D36" s="15" t="s">
        <v>12</v>
      </c>
      <c r="E36" s="96">
        <v>897</v>
      </c>
      <c r="F36" s="96">
        <v>85</v>
      </c>
      <c r="G36" s="66">
        <f t="shared" si="1"/>
        <v>982</v>
      </c>
      <c r="H36" s="91">
        <f t="shared" si="2"/>
        <v>986.7</v>
      </c>
      <c r="I36" s="90">
        <f>I35</f>
        <v>20300</v>
      </c>
      <c r="J36" s="92">
        <f t="shared" si="3"/>
        <v>19934600</v>
      </c>
      <c r="K36" s="93">
        <f t="shared" si="4"/>
        <v>21130676</v>
      </c>
      <c r="L36" s="94">
        <f t="shared" si="5"/>
        <v>44000</v>
      </c>
      <c r="M36" s="95">
        <f t="shared" si="6"/>
        <v>2762760</v>
      </c>
      <c r="S36" s="12"/>
    </row>
    <row r="37" spans="1:19" ht="16.5">
      <c r="A37" s="90">
        <v>36</v>
      </c>
      <c r="B37" s="15">
        <v>802</v>
      </c>
      <c r="C37" s="15">
        <v>8</v>
      </c>
      <c r="D37" s="15" t="s">
        <v>12</v>
      </c>
      <c r="E37" s="96">
        <v>881</v>
      </c>
      <c r="F37" s="96">
        <v>53</v>
      </c>
      <c r="G37" s="66">
        <f t="shared" si="1"/>
        <v>934</v>
      </c>
      <c r="H37" s="91">
        <f t="shared" si="2"/>
        <v>969.1</v>
      </c>
      <c r="I37" s="90">
        <f>I36+50</f>
        <v>20350</v>
      </c>
      <c r="J37" s="92">
        <f t="shared" si="3"/>
        <v>19006900</v>
      </c>
      <c r="K37" s="93">
        <f t="shared" si="4"/>
        <v>20147314</v>
      </c>
      <c r="L37" s="94">
        <f t="shared" si="5"/>
        <v>42000</v>
      </c>
      <c r="M37" s="95">
        <f t="shared" si="6"/>
        <v>2713480</v>
      </c>
      <c r="S37" s="12"/>
    </row>
    <row r="38" spans="1:19" ht="16.5">
      <c r="A38" s="90">
        <v>37</v>
      </c>
      <c r="B38" s="15">
        <v>803</v>
      </c>
      <c r="C38" s="15">
        <v>8</v>
      </c>
      <c r="D38" s="15" t="s">
        <v>13</v>
      </c>
      <c r="E38" s="96">
        <v>637</v>
      </c>
      <c r="F38" s="96">
        <v>50</v>
      </c>
      <c r="G38" s="66">
        <f t="shared" si="1"/>
        <v>687</v>
      </c>
      <c r="H38" s="91">
        <f t="shared" si="2"/>
        <v>700.7</v>
      </c>
      <c r="I38" s="90">
        <f>I37</f>
        <v>20350</v>
      </c>
      <c r="J38" s="92">
        <f t="shared" si="3"/>
        <v>13980450</v>
      </c>
      <c r="K38" s="93">
        <f t="shared" si="4"/>
        <v>14819277</v>
      </c>
      <c r="L38" s="94">
        <f t="shared" si="5"/>
        <v>31000</v>
      </c>
      <c r="M38" s="95">
        <f t="shared" si="6"/>
        <v>1961960.0000000002</v>
      </c>
      <c r="S38" s="12"/>
    </row>
    <row r="39" spans="1:19" ht="16.5">
      <c r="A39" s="90">
        <v>38</v>
      </c>
      <c r="B39" s="15">
        <v>804</v>
      </c>
      <c r="C39" s="15">
        <v>8</v>
      </c>
      <c r="D39" s="15" t="s">
        <v>12</v>
      </c>
      <c r="E39" s="96">
        <v>897</v>
      </c>
      <c r="F39" s="96">
        <v>85</v>
      </c>
      <c r="G39" s="66">
        <f t="shared" si="1"/>
        <v>982</v>
      </c>
      <c r="H39" s="91">
        <f t="shared" si="2"/>
        <v>986.7</v>
      </c>
      <c r="I39" s="90">
        <f>I38</f>
        <v>20350</v>
      </c>
      <c r="J39" s="92">
        <f t="shared" si="3"/>
        <v>19983700</v>
      </c>
      <c r="K39" s="93">
        <f t="shared" si="4"/>
        <v>21182722</v>
      </c>
      <c r="L39" s="94">
        <f t="shared" si="5"/>
        <v>44000</v>
      </c>
      <c r="M39" s="95">
        <f t="shared" si="6"/>
        <v>2762760</v>
      </c>
      <c r="S39" s="12"/>
    </row>
    <row r="40" spans="1:19" ht="16.5">
      <c r="A40" s="90">
        <v>39</v>
      </c>
      <c r="B40" s="15">
        <v>805</v>
      </c>
      <c r="C40" s="15">
        <v>8</v>
      </c>
      <c r="D40" s="15" t="s">
        <v>12</v>
      </c>
      <c r="E40" s="96">
        <v>897</v>
      </c>
      <c r="F40" s="96">
        <v>85</v>
      </c>
      <c r="G40" s="66">
        <f t="shared" si="1"/>
        <v>982</v>
      </c>
      <c r="H40" s="91">
        <f t="shared" si="2"/>
        <v>986.7</v>
      </c>
      <c r="I40" s="90">
        <f>I39</f>
        <v>20350</v>
      </c>
      <c r="J40" s="92">
        <f t="shared" si="3"/>
        <v>19983700</v>
      </c>
      <c r="K40" s="93">
        <f t="shared" si="4"/>
        <v>21182722</v>
      </c>
      <c r="L40" s="94">
        <f t="shared" si="5"/>
        <v>44000</v>
      </c>
      <c r="M40" s="95">
        <f t="shared" si="6"/>
        <v>2762760</v>
      </c>
      <c r="S40" s="12"/>
    </row>
    <row r="41" spans="1:19" ht="16.5">
      <c r="A41" s="90">
        <v>40</v>
      </c>
      <c r="B41" s="15">
        <v>901</v>
      </c>
      <c r="C41" s="15">
        <v>9</v>
      </c>
      <c r="D41" s="15" t="s">
        <v>13</v>
      </c>
      <c r="E41" s="66">
        <v>598</v>
      </c>
      <c r="F41" s="66">
        <v>44</v>
      </c>
      <c r="G41" s="66">
        <f t="shared" si="1"/>
        <v>642</v>
      </c>
      <c r="H41" s="91">
        <f t="shared" si="2"/>
        <v>657.80000000000007</v>
      </c>
      <c r="I41" s="90">
        <f>I40+50</f>
        <v>20400</v>
      </c>
      <c r="J41" s="92">
        <f t="shared" si="3"/>
        <v>13096800</v>
      </c>
      <c r="K41" s="93">
        <f t="shared" si="4"/>
        <v>13882608</v>
      </c>
      <c r="L41" s="94">
        <f t="shared" si="5"/>
        <v>29000</v>
      </c>
      <c r="M41" s="95">
        <f t="shared" si="6"/>
        <v>1841840.0000000002</v>
      </c>
      <c r="S41" s="12"/>
    </row>
    <row r="42" spans="1:19" ht="16.5">
      <c r="A42" s="90">
        <v>41</v>
      </c>
      <c r="B42" s="15">
        <v>902</v>
      </c>
      <c r="C42" s="15">
        <v>9</v>
      </c>
      <c r="D42" s="15" t="s">
        <v>12</v>
      </c>
      <c r="E42" s="96">
        <v>881</v>
      </c>
      <c r="F42" s="96">
        <v>53</v>
      </c>
      <c r="G42" s="66">
        <f t="shared" si="1"/>
        <v>934</v>
      </c>
      <c r="H42" s="91">
        <f t="shared" si="2"/>
        <v>969.1</v>
      </c>
      <c r="I42" s="90">
        <f>I41</f>
        <v>20400</v>
      </c>
      <c r="J42" s="92">
        <f t="shared" si="3"/>
        <v>19053600</v>
      </c>
      <c r="K42" s="93">
        <f t="shared" si="4"/>
        <v>20196816</v>
      </c>
      <c r="L42" s="94">
        <f t="shared" si="5"/>
        <v>42000</v>
      </c>
      <c r="M42" s="95">
        <f t="shared" si="6"/>
        <v>2713480</v>
      </c>
      <c r="S42" s="12"/>
    </row>
    <row r="43" spans="1:19" ht="16.5">
      <c r="A43" s="90">
        <v>42</v>
      </c>
      <c r="B43" s="15">
        <v>903</v>
      </c>
      <c r="C43" s="15">
        <v>9</v>
      </c>
      <c r="D43" s="15" t="s">
        <v>13</v>
      </c>
      <c r="E43" s="96">
        <v>637</v>
      </c>
      <c r="F43" s="96">
        <v>50</v>
      </c>
      <c r="G43" s="66">
        <f t="shared" si="1"/>
        <v>687</v>
      </c>
      <c r="H43" s="91">
        <f t="shared" si="2"/>
        <v>700.7</v>
      </c>
      <c r="I43" s="90">
        <f>I42</f>
        <v>20400</v>
      </c>
      <c r="J43" s="92">
        <f t="shared" si="3"/>
        <v>14014800</v>
      </c>
      <c r="K43" s="93">
        <f t="shared" si="4"/>
        <v>14855688</v>
      </c>
      <c r="L43" s="94">
        <f t="shared" si="5"/>
        <v>31000</v>
      </c>
      <c r="M43" s="95">
        <f t="shared" si="6"/>
        <v>1961960.0000000002</v>
      </c>
      <c r="S43" s="12"/>
    </row>
    <row r="44" spans="1:19" ht="16.5">
      <c r="A44" s="90">
        <v>43</v>
      </c>
      <c r="B44" s="15">
        <v>904</v>
      </c>
      <c r="C44" s="15">
        <v>9</v>
      </c>
      <c r="D44" s="15" t="s">
        <v>12</v>
      </c>
      <c r="E44" s="96">
        <v>897</v>
      </c>
      <c r="F44" s="96">
        <v>85</v>
      </c>
      <c r="G44" s="66">
        <f t="shared" si="1"/>
        <v>982</v>
      </c>
      <c r="H44" s="91">
        <f t="shared" si="2"/>
        <v>986.7</v>
      </c>
      <c r="I44" s="90">
        <f>I43</f>
        <v>20400</v>
      </c>
      <c r="J44" s="92">
        <f t="shared" si="3"/>
        <v>20032800</v>
      </c>
      <c r="K44" s="93">
        <f t="shared" si="4"/>
        <v>21234768</v>
      </c>
      <c r="L44" s="94">
        <f t="shared" si="5"/>
        <v>44000</v>
      </c>
      <c r="M44" s="95">
        <f t="shared" si="6"/>
        <v>2762760</v>
      </c>
      <c r="S44" s="12"/>
    </row>
    <row r="45" spans="1:19" ht="16.5">
      <c r="A45" s="90">
        <v>44</v>
      </c>
      <c r="B45" s="15">
        <v>905</v>
      </c>
      <c r="C45" s="15">
        <v>9</v>
      </c>
      <c r="D45" s="15" t="s">
        <v>12</v>
      </c>
      <c r="E45" s="96">
        <v>897</v>
      </c>
      <c r="F45" s="96">
        <v>85</v>
      </c>
      <c r="G45" s="66">
        <f t="shared" si="1"/>
        <v>982</v>
      </c>
      <c r="H45" s="91">
        <f t="shared" si="2"/>
        <v>986.7</v>
      </c>
      <c r="I45" s="90">
        <f>I44</f>
        <v>20400</v>
      </c>
      <c r="J45" s="92">
        <f t="shared" si="3"/>
        <v>20032800</v>
      </c>
      <c r="K45" s="93">
        <f t="shared" si="4"/>
        <v>21234768</v>
      </c>
      <c r="L45" s="94">
        <f t="shared" si="5"/>
        <v>44000</v>
      </c>
      <c r="M45" s="95">
        <f t="shared" si="6"/>
        <v>2762760</v>
      </c>
      <c r="S45" s="12"/>
    </row>
    <row r="46" spans="1:19" ht="16.5">
      <c r="A46" s="90">
        <v>45</v>
      </c>
      <c r="B46" s="15">
        <v>1001</v>
      </c>
      <c r="C46" s="15">
        <v>10</v>
      </c>
      <c r="D46" s="15" t="s">
        <v>13</v>
      </c>
      <c r="E46" s="66">
        <v>598</v>
      </c>
      <c r="F46" s="66">
        <v>44</v>
      </c>
      <c r="G46" s="66">
        <f t="shared" si="1"/>
        <v>642</v>
      </c>
      <c r="H46" s="91">
        <f t="shared" si="2"/>
        <v>657.80000000000007</v>
      </c>
      <c r="I46" s="90">
        <f>I45+50</f>
        <v>20450</v>
      </c>
      <c r="J46" s="92">
        <f t="shared" si="3"/>
        <v>13128900</v>
      </c>
      <c r="K46" s="93">
        <f t="shared" si="4"/>
        <v>13916634</v>
      </c>
      <c r="L46" s="94">
        <f t="shared" si="5"/>
        <v>29000</v>
      </c>
      <c r="M46" s="95">
        <f t="shared" si="6"/>
        <v>1841840.0000000002</v>
      </c>
      <c r="S46" s="12"/>
    </row>
    <row r="47" spans="1:19" ht="16.5">
      <c r="A47" s="90">
        <v>46</v>
      </c>
      <c r="B47" s="15">
        <v>1002</v>
      </c>
      <c r="C47" s="15">
        <v>10</v>
      </c>
      <c r="D47" s="15" t="s">
        <v>12</v>
      </c>
      <c r="E47" s="96">
        <v>881</v>
      </c>
      <c r="F47" s="96">
        <v>53</v>
      </c>
      <c r="G47" s="66">
        <f t="shared" si="1"/>
        <v>934</v>
      </c>
      <c r="H47" s="91">
        <f t="shared" si="2"/>
        <v>969.1</v>
      </c>
      <c r="I47" s="90">
        <f>I46</f>
        <v>20450</v>
      </c>
      <c r="J47" s="92">
        <f t="shared" si="3"/>
        <v>19100300</v>
      </c>
      <c r="K47" s="93">
        <f t="shared" si="4"/>
        <v>20246318</v>
      </c>
      <c r="L47" s="94">
        <f t="shared" si="5"/>
        <v>42000</v>
      </c>
      <c r="M47" s="95">
        <f t="shared" si="6"/>
        <v>2713480</v>
      </c>
      <c r="S47" s="12"/>
    </row>
    <row r="48" spans="1:19" ht="16.5">
      <c r="A48" s="90">
        <v>47</v>
      </c>
      <c r="B48" s="15">
        <v>1003</v>
      </c>
      <c r="C48" s="15">
        <v>10</v>
      </c>
      <c r="D48" s="15" t="s">
        <v>13</v>
      </c>
      <c r="E48" s="96">
        <v>637</v>
      </c>
      <c r="F48" s="96">
        <v>50</v>
      </c>
      <c r="G48" s="66">
        <f t="shared" si="1"/>
        <v>687</v>
      </c>
      <c r="H48" s="91">
        <f t="shared" si="2"/>
        <v>700.7</v>
      </c>
      <c r="I48" s="90">
        <f>I47</f>
        <v>20450</v>
      </c>
      <c r="J48" s="92">
        <f t="shared" si="3"/>
        <v>14049150</v>
      </c>
      <c r="K48" s="93">
        <f t="shared" si="4"/>
        <v>14892099</v>
      </c>
      <c r="L48" s="94">
        <f t="shared" si="5"/>
        <v>31000</v>
      </c>
      <c r="M48" s="95">
        <f t="shared" si="6"/>
        <v>1961960.0000000002</v>
      </c>
      <c r="S48" s="12"/>
    </row>
    <row r="49" spans="1:19" ht="16.5">
      <c r="A49" s="90">
        <v>48</v>
      </c>
      <c r="B49" s="15">
        <v>1004</v>
      </c>
      <c r="C49" s="15">
        <v>10</v>
      </c>
      <c r="D49" s="15" t="s">
        <v>12</v>
      </c>
      <c r="E49" s="96">
        <v>897</v>
      </c>
      <c r="F49" s="96">
        <v>85</v>
      </c>
      <c r="G49" s="66">
        <f t="shared" si="1"/>
        <v>982</v>
      </c>
      <c r="H49" s="91">
        <f t="shared" si="2"/>
        <v>986.7</v>
      </c>
      <c r="I49" s="90">
        <f>I48</f>
        <v>20450</v>
      </c>
      <c r="J49" s="92">
        <f t="shared" si="3"/>
        <v>20081900</v>
      </c>
      <c r="K49" s="93">
        <f t="shared" si="4"/>
        <v>21286814</v>
      </c>
      <c r="L49" s="94">
        <f t="shared" si="5"/>
        <v>44500</v>
      </c>
      <c r="M49" s="95">
        <f t="shared" si="6"/>
        <v>2762760</v>
      </c>
      <c r="S49" s="12"/>
    </row>
    <row r="50" spans="1:19" ht="16.5">
      <c r="A50" s="90">
        <v>49</v>
      </c>
      <c r="B50" s="15">
        <v>1005</v>
      </c>
      <c r="C50" s="15">
        <v>10</v>
      </c>
      <c r="D50" s="15" t="s">
        <v>12</v>
      </c>
      <c r="E50" s="96">
        <v>897</v>
      </c>
      <c r="F50" s="96">
        <v>85</v>
      </c>
      <c r="G50" s="66">
        <f t="shared" si="1"/>
        <v>982</v>
      </c>
      <c r="H50" s="91">
        <f t="shared" si="2"/>
        <v>986.7</v>
      </c>
      <c r="I50" s="90">
        <f>I49</f>
        <v>20450</v>
      </c>
      <c r="J50" s="92">
        <f t="shared" si="3"/>
        <v>20081900</v>
      </c>
      <c r="K50" s="93">
        <f t="shared" si="4"/>
        <v>21286814</v>
      </c>
      <c r="L50" s="94">
        <f t="shared" si="5"/>
        <v>44500</v>
      </c>
      <c r="M50" s="95">
        <f t="shared" si="6"/>
        <v>2762760</v>
      </c>
      <c r="S50" s="12"/>
    </row>
    <row r="51" spans="1:19" ht="16.5">
      <c r="A51" s="90">
        <v>50</v>
      </c>
      <c r="B51" s="15">
        <v>1101</v>
      </c>
      <c r="C51" s="15">
        <v>11</v>
      </c>
      <c r="D51" s="15" t="s">
        <v>13</v>
      </c>
      <c r="E51" s="66">
        <v>598</v>
      </c>
      <c r="F51" s="66">
        <v>44</v>
      </c>
      <c r="G51" s="66">
        <f t="shared" si="1"/>
        <v>642</v>
      </c>
      <c r="H51" s="91">
        <f t="shared" si="2"/>
        <v>657.80000000000007</v>
      </c>
      <c r="I51" s="90">
        <f>I50+50</f>
        <v>20500</v>
      </c>
      <c r="J51" s="92">
        <f t="shared" si="3"/>
        <v>13161000</v>
      </c>
      <c r="K51" s="93">
        <f t="shared" si="4"/>
        <v>13950660</v>
      </c>
      <c r="L51" s="94">
        <f t="shared" si="5"/>
        <v>29000</v>
      </c>
      <c r="M51" s="95">
        <f t="shared" si="6"/>
        <v>1841840.0000000002</v>
      </c>
      <c r="S51" s="12"/>
    </row>
    <row r="52" spans="1:19" ht="16.5">
      <c r="A52" s="90">
        <v>51</v>
      </c>
      <c r="B52" s="15">
        <v>1102</v>
      </c>
      <c r="C52" s="15">
        <v>11</v>
      </c>
      <c r="D52" s="15" t="s">
        <v>12</v>
      </c>
      <c r="E52" s="96">
        <v>881</v>
      </c>
      <c r="F52" s="96">
        <v>53</v>
      </c>
      <c r="G52" s="66">
        <f t="shared" si="1"/>
        <v>934</v>
      </c>
      <c r="H52" s="91">
        <f t="shared" si="2"/>
        <v>969.1</v>
      </c>
      <c r="I52" s="90">
        <f>I51</f>
        <v>20500</v>
      </c>
      <c r="J52" s="92">
        <f t="shared" si="3"/>
        <v>19147000</v>
      </c>
      <c r="K52" s="93">
        <f t="shared" si="4"/>
        <v>20295820</v>
      </c>
      <c r="L52" s="94">
        <f t="shared" si="5"/>
        <v>42500</v>
      </c>
      <c r="M52" s="95">
        <f t="shared" si="6"/>
        <v>2713480</v>
      </c>
      <c r="S52" s="12"/>
    </row>
    <row r="53" spans="1:19" ht="16.5">
      <c r="A53" s="90">
        <v>52</v>
      </c>
      <c r="B53" s="15">
        <v>1103</v>
      </c>
      <c r="C53" s="15">
        <v>11</v>
      </c>
      <c r="D53" s="15" t="s">
        <v>13</v>
      </c>
      <c r="E53" s="96">
        <v>637</v>
      </c>
      <c r="F53" s="96">
        <v>50</v>
      </c>
      <c r="G53" s="66">
        <f t="shared" si="1"/>
        <v>687</v>
      </c>
      <c r="H53" s="91">
        <f t="shared" si="2"/>
        <v>700.7</v>
      </c>
      <c r="I53" s="90">
        <f>I52</f>
        <v>20500</v>
      </c>
      <c r="J53" s="92">
        <f t="shared" si="3"/>
        <v>14083500</v>
      </c>
      <c r="K53" s="93">
        <f t="shared" si="4"/>
        <v>14928510</v>
      </c>
      <c r="L53" s="94">
        <f t="shared" si="5"/>
        <v>31000</v>
      </c>
      <c r="M53" s="95">
        <f t="shared" si="6"/>
        <v>1961960.0000000002</v>
      </c>
      <c r="S53" s="12"/>
    </row>
    <row r="54" spans="1:19" ht="16.5">
      <c r="A54" s="90">
        <v>53</v>
      </c>
      <c r="B54" s="15">
        <v>1104</v>
      </c>
      <c r="C54" s="15">
        <v>11</v>
      </c>
      <c r="D54" s="15" t="s">
        <v>12</v>
      </c>
      <c r="E54" s="96">
        <v>897</v>
      </c>
      <c r="F54" s="96">
        <v>85</v>
      </c>
      <c r="G54" s="66">
        <f t="shared" si="1"/>
        <v>982</v>
      </c>
      <c r="H54" s="91">
        <f t="shared" si="2"/>
        <v>986.7</v>
      </c>
      <c r="I54" s="90">
        <f>I53</f>
        <v>20500</v>
      </c>
      <c r="J54" s="92">
        <f t="shared" si="3"/>
        <v>20131000</v>
      </c>
      <c r="K54" s="93">
        <f t="shared" si="4"/>
        <v>21338860</v>
      </c>
      <c r="L54" s="94">
        <f t="shared" si="5"/>
        <v>44500</v>
      </c>
      <c r="M54" s="95">
        <f t="shared" si="6"/>
        <v>2762760</v>
      </c>
      <c r="S54" s="12"/>
    </row>
    <row r="55" spans="1:19" ht="16.5">
      <c r="A55" s="90">
        <v>54</v>
      </c>
      <c r="B55" s="15">
        <v>1105</v>
      </c>
      <c r="C55" s="15">
        <v>11</v>
      </c>
      <c r="D55" s="15" t="s">
        <v>12</v>
      </c>
      <c r="E55" s="96">
        <v>897</v>
      </c>
      <c r="F55" s="96">
        <v>85</v>
      </c>
      <c r="G55" s="66">
        <f t="shared" si="1"/>
        <v>982</v>
      </c>
      <c r="H55" s="91">
        <f t="shared" si="2"/>
        <v>986.7</v>
      </c>
      <c r="I55" s="90">
        <f>I54</f>
        <v>20500</v>
      </c>
      <c r="J55" s="92">
        <f t="shared" si="3"/>
        <v>20131000</v>
      </c>
      <c r="K55" s="93">
        <f t="shared" si="4"/>
        <v>21338860</v>
      </c>
      <c r="L55" s="94">
        <f t="shared" si="5"/>
        <v>44500</v>
      </c>
      <c r="M55" s="95">
        <f t="shared" si="6"/>
        <v>2762760</v>
      </c>
      <c r="S55" s="12"/>
    </row>
    <row r="56" spans="1:19" ht="16.5">
      <c r="A56" s="90">
        <v>55</v>
      </c>
      <c r="B56" s="15">
        <v>1201</v>
      </c>
      <c r="C56" s="15">
        <v>12</v>
      </c>
      <c r="D56" s="15" t="s">
        <v>13</v>
      </c>
      <c r="E56" s="66">
        <v>598</v>
      </c>
      <c r="F56" s="66">
        <v>44</v>
      </c>
      <c r="G56" s="66">
        <f t="shared" si="1"/>
        <v>642</v>
      </c>
      <c r="H56" s="91">
        <f t="shared" si="2"/>
        <v>657.80000000000007</v>
      </c>
      <c r="I56" s="90">
        <f>I55+50</f>
        <v>20550</v>
      </c>
      <c r="J56" s="92">
        <f t="shared" si="3"/>
        <v>13193100</v>
      </c>
      <c r="K56" s="93">
        <f t="shared" si="4"/>
        <v>13984686</v>
      </c>
      <c r="L56" s="94">
        <f t="shared" si="5"/>
        <v>29000</v>
      </c>
      <c r="M56" s="95">
        <f t="shared" si="6"/>
        <v>1841840.0000000002</v>
      </c>
      <c r="S56" s="12"/>
    </row>
    <row r="57" spans="1:19" ht="16.5">
      <c r="A57" s="90">
        <v>56</v>
      </c>
      <c r="B57" s="15">
        <v>1202</v>
      </c>
      <c r="C57" s="15">
        <v>12</v>
      </c>
      <c r="D57" s="15" t="s">
        <v>12</v>
      </c>
      <c r="E57" s="96">
        <v>881</v>
      </c>
      <c r="F57" s="96">
        <v>53</v>
      </c>
      <c r="G57" s="66">
        <f t="shared" si="1"/>
        <v>934</v>
      </c>
      <c r="H57" s="91">
        <f t="shared" si="2"/>
        <v>969.1</v>
      </c>
      <c r="I57" s="90">
        <f>I56</f>
        <v>20550</v>
      </c>
      <c r="J57" s="92">
        <f t="shared" si="3"/>
        <v>19193700</v>
      </c>
      <c r="K57" s="93">
        <f t="shared" si="4"/>
        <v>20345322</v>
      </c>
      <c r="L57" s="94">
        <f t="shared" si="5"/>
        <v>42500</v>
      </c>
      <c r="M57" s="95">
        <f t="shared" si="6"/>
        <v>2713480</v>
      </c>
      <c r="S57" s="12"/>
    </row>
    <row r="58" spans="1:19" ht="16.5">
      <c r="A58" s="90">
        <v>57</v>
      </c>
      <c r="B58" s="15">
        <v>1203</v>
      </c>
      <c r="C58" s="15">
        <v>12</v>
      </c>
      <c r="D58" s="15" t="s">
        <v>13</v>
      </c>
      <c r="E58" s="96">
        <v>637</v>
      </c>
      <c r="F58" s="96">
        <v>50</v>
      </c>
      <c r="G58" s="66">
        <f t="shared" si="1"/>
        <v>687</v>
      </c>
      <c r="H58" s="91">
        <f t="shared" si="2"/>
        <v>700.7</v>
      </c>
      <c r="I58" s="90">
        <f>I57</f>
        <v>20550</v>
      </c>
      <c r="J58" s="92">
        <f t="shared" si="3"/>
        <v>14117850</v>
      </c>
      <c r="K58" s="93">
        <f t="shared" si="4"/>
        <v>14964921</v>
      </c>
      <c r="L58" s="94">
        <f t="shared" si="5"/>
        <v>31000</v>
      </c>
      <c r="M58" s="95">
        <f t="shared" si="6"/>
        <v>1961960.0000000002</v>
      </c>
      <c r="S58" s="12"/>
    </row>
    <row r="59" spans="1:19" ht="16.5">
      <c r="A59" s="90">
        <v>58</v>
      </c>
      <c r="B59" s="15">
        <v>1204</v>
      </c>
      <c r="C59" s="15">
        <v>12</v>
      </c>
      <c r="D59" s="15" t="s">
        <v>12</v>
      </c>
      <c r="E59" s="96">
        <v>897</v>
      </c>
      <c r="F59" s="96">
        <v>85</v>
      </c>
      <c r="G59" s="66">
        <f t="shared" si="1"/>
        <v>982</v>
      </c>
      <c r="H59" s="91">
        <f t="shared" si="2"/>
        <v>986.7</v>
      </c>
      <c r="I59" s="90">
        <f>I58</f>
        <v>20550</v>
      </c>
      <c r="J59" s="92">
        <f t="shared" si="3"/>
        <v>20180100</v>
      </c>
      <c r="K59" s="93">
        <f t="shared" si="4"/>
        <v>21390906</v>
      </c>
      <c r="L59" s="94">
        <f t="shared" si="5"/>
        <v>44500</v>
      </c>
      <c r="M59" s="95">
        <f t="shared" si="6"/>
        <v>2762760</v>
      </c>
      <c r="S59" s="12"/>
    </row>
    <row r="60" spans="1:19" ht="16.5">
      <c r="A60" s="90">
        <v>59</v>
      </c>
      <c r="B60" s="15">
        <v>1205</v>
      </c>
      <c r="C60" s="15">
        <v>12</v>
      </c>
      <c r="D60" s="15" t="s">
        <v>12</v>
      </c>
      <c r="E60" s="96">
        <v>897</v>
      </c>
      <c r="F60" s="96">
        <v>85</v>
      </c>
      <c r="G60" s="66">
        <f t="shared" si="1"/>
        <v>982</v>
      </c>
      <c r="H60" s="91">
        <f t="shared" si="2"/>
        <v>986.7</v>
      </c>
      <c r="I60" s="90">
        <f>I59</f>
        <v>20550</v>
      </c>
      <c r="J60" s="92">
        <f t="shared" si="3"/>
        <v>20180100</v>
      </c>
      <c r="K60" s="93">
        <f t="shared" si="4"/>
        <v>21390906</v>
      </c>
      <c r="L60" s="94">
        <f t="shared" si="5"/>
        <v>44500</v>
      </c>
      <c r="M60" s="95">
        <f t="shared" si="6"/>
        <v>2762760</v>
      </c>
      <c r="S60" s="12"/>
    </row>
    <row r="61" spans="1:19" ht="16.5">
      <c r="A61" s="90">
        <v>60</v>
      </c>
      <c r="B61" s="15">
        <v>1302</v>
      </c>
      <c r="C61" s="15">
        <v>13</v>
      </c>
      <c r="D61" s="15" t="s">
        <v>12</v>
      </c>
      <c r="E61" s="96">
        <v>881</v>
      </c>
      <c r="F61" s="96">
        <v>53</v>
      </c>
      <c r="G61" s="66">
        <f t="shared" si="1"/>
        <v>934</v>
      </c>
      <c r="H61" s="91">
        <f t="shared" si="2"/>
        <v>969.1</v>
      </c>
      <c r="I61" s="90">
        <f>I60+50</f>
        <v>20600</v>
      </c>
      <c r="J61" s="92">
        <f t="shared" si="3"/>
        <v>19240400</v>
      </c>
      <c r="K61" s="93">
        <f t="shared" si="4"/>
        <v>20394824</v>
      </c>
      <c r="L61" s="94">
        <f t="shared" si="5"/>
        <v>42500</v>
      </c>
      <c r="M61" s="95">
        <f t="shared" si="6"/>
        <v>2713480</v>
      </c>
      <c r="S61" s="12"/>
    </row>
    <row r="62" spans="1:19" ht="16.5">
      <c r="A62" s="90">
        <v>61</v>
      </c>
      <c r="B62" s="15">
        <v>1303</v>
      </c>
      <c r="C62" s="15">
        <v>13</v>
      </c>
      <c r="D62" s="15" t="s">
        <v>13</v>
      </c>
      <c r="E62" s="96">
        <v>637</v>
      </c>
      <c r="F62" s="96">
        <v>50</v>
      </c>
      <c r="G62" s="66">
        <f t="shared" si="1"/>
        <v>687</v>
      </c>
      <c r="H62" s="91">
        <f t="shared" si="2"/>
        <v>700.7</v>
      </c>
      <c r="I62" s="90">
        <f>I61</f>
        <v>20600</v>
      </c>
      <c r="J62" s="92">
        <f t="shared" si="3"/>
        <v>14152200</v>
      </c>
      <c r="K62" s="93">
        <f t="shared" si="4"/>
        <v>15001332</v>
      </c>
      <c r="L62" s="94">
        <f t="shared" si="5"/>
        <v>31500</v>
      </c>
      <c r="M62" s="95">
        <f t="shared" si="6"/>
        <v>1961960.0000000002</v>
      </c>
      <c r="S62" s="12"/>
    </row>
    <row r="63" spans="1:19" ht="16.5">
      <c r="A63" s="90">
        <v>62</v>
      </c>
      <c r="B63" s="15">
        <v>1304</v>
      </c>
      <c r="C63" s="15">
        <v>13</v>
      </c>
      <c r="D63" s="15" t="s">
        <v>12</v>
      </c>
      <c r="E63" s="96">
        <v>897</v>
      </c>
      <c r="F63" s="96">
        <v>85</v>
      </c>
      <c r="G63" s="66">
        <f t="shared" si="1"/>
        <v>982</v>
      </c>
      <c r="H63" s="91">
        <f t="shared" si="2"/>
        <v>986.7</v>
      </c>
      <c r="I63" s="90">
        <f>I62</f>
        <v>20600</v>
      </c>
      <c r="J63" s="92">
        <f t="shared" si="3"/>
        <v>20229200</v>
      </c>
      <c r="K63" s="93">
        <f t="shared" si="4"/>
        <v>21442952</v>
      </c>
      <c r="L63" s="94">
        <f t="shared" si="5"/>
        <v>44500</v>
      </c>
      <c r="M63" s="95">
        <f t="shared" si="6"/>
        <v>2762760</v>
      </c>
      <c r="S63" s="12"/>
    </row>
    <row r="64" spans="1:19" ht="16.5">
      <c r="A64" s="90">
        <v>63</v>
      </c>
      <c r="B64" s="15">
        <v>1305</v>
      </c>
      <c r="C64" s="15">
        <v>13</v>
      </c>
      <c r="D64" s="15" t="s">
        <v>12</v>
      </c>
      <c r="E64" s="96">
        <v>897</v>
      </c>
      <c r="F64" s="96">
        <v>85</v>
      </c>
      <c r="G64" s="66">
        <f t="shared" si="1"/>
        <v>982</v>
      </c>
      <c r="H64" s="91">
        <f t="shared" si="2"/>
        <v>986.7</v>
      </c>
      <c r="I64" s="90">
        <f>I63</f>
        <v>20600</v>
      </c>
      <c r="J64" s="92">
        <f t="shared" si="3"/>
        <v>20229200</v>
      </c>
      <c r="K64" s="93">
        <f t="shared" si="4"/>
        <v>21442952</v>
      </c>
      <c r="L64" s="94">
        <f t="shared" si="5"/>
        <v>44500</v>
      </c>
      <c r="M64" s="95">
        <f t="shared" si="6"/>
        <v>2762760</v>
      </c>
      <c r="S64" s="12"/>
    </row>
    <row r="65" spans="1:19" ht="16.5">
      <c r="A65" s="90">
        <v>64</v>
      </c>
      <c r="B65" s="15">
        <v>1401</v>
      </c>
      <c r="C65" s="15">
        <v>14</v>
      </c>
      <c r="D65" s="15" t="s">
        <v>13</v>
      </c>
      <c r="E65" s="66">
        <v>598</v>
      </c>
      <c r="F65" s="66">
        <v>44</v>
      </c>
      <c r="G65" s="66">
        <f t="shared" ref="G65:G126" si="7">E65+F65</f>
        <v>642</v>
      </c>
      <c r="H65" s="91">
        <f t="shared" si="2"/>
        <v>657.80000000000007</v>
      </c>
      <c r="I65" s="90">
        <f>I64+50</f>
        <v>20650</v>
      </c>
      <c r="J65" s="92">
        <f t="shared" si="3"/>
        <v>13257300</v>
      </c>
      <c r="K65" s="93">
        <f t="shared" si="4"/>
        <v>14052738</v>
      </c>
      <c r="L65" s="94">
        <f t="shared" si="5"/>
        <v>29500</v>
      </c>
      <c r="M65" s="95">
        <f t="shared" si="6"/>
        <v>1841840.0000000002</v>
      </c>
      <c r="S65" s="12"/>
    </row>
    <row r="66" spans="1:19" ht="16.5">
      <c r="A66" s="90">
        <v>65</v>
      </c>
      <c r="B66" s="15">
        <v>1402</v>
      </c>
      <c r="C66" s="15">
        <v>14</v>
      </c>
      <c r="D66" s="15" t="s">
        <v>12</v>
      </c>
      <c r="E66" s="96">
        <v>881</v>
      </c>
      <c r="F66" s="96">
        <v>53</v>
      </c>
      <c r="G66" s="66">
        <f t="shared" si="7"/>
        <v>934</v>
      </c>
      <c r="H66" s="91">
        <f t="shared" si="2"/>
        <v>969.1</v>
      </c>
      <c r="I66" s="90">
        <f>I65</f>
        <v>20650</v>
      </c>
      <c r="J66" s="92">
        <f t="shared" si="3"/>
        <v>19287100</v>
      </c>
      <c r="K66" s="93">
        <f t="shared" si="4"/>
        <v>20444326</v>
      </c>
      <c r="L66" s="94">
        <f t="shared" si="5"/>
        <v>42500</v>
      </c>
      <c r="M66" s="95">
        <f t="shared" si="6"/>
        <v>2713480</v>
      </c>
      <c r="S66" s="12"/>
    </row>
    <row r="67" spans="1:19" ht="16.5">
      <c r="A67" s="90">
        <v>66</v>
      </c>
      <c r="B67" s="15">
        <v>1403</v>
      </c>
      <c r="C67" s="15">
        <v>14</v>
      </c>
      <c r="D67" s="15" t="s">
        <v>13</v>
      </c>
      <c r="E67" s="96">
        <v>637</v>
      </c>
      <c r="F67" s="96">
        <v>50</v>
      </c>
      <c r="G67" s="66">
        <f t="shared" si="7"/>
        <v>687</v>
      </c>
      <c r="H67" s="91">
        <f t="shared" ref="H67:H81" si="8">E67*1.1</f>
        <v>700.7</v>
      </c>
      <c r="I67" s="90">
        <f>I66</f>
        <v>20650</v>
      </c>
      <c r="J67" s="92">
        <f t="shared" ref="J67:J130" si="9">G67*I67</f>
        <v>14186550</v>
      </c>
      <c r="K67" s="93">
        <f t="shared" ref="K67:K130" si="10">ROUND(J67*1.06,0)</f>
        <v>15037743</v>
      </c>
      <c r="L67" s="94">
        <f t="shared" ref="L67:L130" si="11">MROUND((K67*0.025/12),500)</f>
        <v>31500</v>
      </c>
      <c r="M67" s="95">
        <f t="shared" ref="M67:M130" si="12">H67*2800</f>
        <v>1961960.0000000002</v>
      </c>
      <c r="S67" s="12"/>
    </row>
    <row r="68" spans="1:19" ht="16.5">
      <c r="A68" s="90">
        <v>67</v>
      </c>
      <c r="B68" s="15">
        <v>1404</v>
      </c>
      <c r="C68" s="15">
        <v>14</v>
      </c>
      <c r="D68" s="15" t="s">
        <v>12</v>
      </c>
      <c r="E68" s="96">
        <v>897</v>
      </c>
      <c r="F68" s="96">
        <v>85</v>
      </c>
      <c r="G68" s="66">
        <f t="shared" si="7"/>
        <v>982</v>
      </c>
      <c r="H68" s="91">
        <f t="shared" si="8"/>
        <v>986.7</v>
      </c>
      <c r="I68" s="90">
        <f>I67</f>
        <v>20650</v>
      </c>
      <c r="J68" s="92">
        <f t="shared" si="9"/>
        <v>20278300</v>
      </c>
      <c r="K68" s="93">
        <f t="shared" si="10"/>
        <v>21494998</v>
      </c>
      <c r="L68" s="94">
        <f t="shared" si="11"/>
        <v>45000</v>
      </c>
      <c r="M68" s="95">
        <f t="shared" si="12"/>
        <v>2762760</v>
      </c>
      <c r="S68" s="12"/>
    </row>
    <row r="69" spans="1:19" ht="16.5">
      <c r="A69" s="90">
        <v>68</v>
      </c>
      <c r="B69" s="15">
        <v>1405</v>
      </c>
      <c r="C69" s="15">
        <v>14</v>
      </c>
      <c r="D69" s="15" t="s">
        <v>12</v>
      </c>
      <c r="E69" s="96">
        <v>897</v>
      </c>
      <c r="F69" s="96">
        <v>85</v>
      </c>
      <c r="G69" s="66">
        <f t="shared" si="7"/>
        <v>982</v>
      </c>
      <c r="H69" s="91">
        <f t="shared" si="8"/>
        <v>986.7</v>
      </c>
      <c r="I69" s="90">
        <f>I68</f>
        <v>20650</v>
      </c>
      <c r="J69" s="92">
        <f t="shared" si="9"/>
        <v>20278300</v>
      </c>
      <c r="K69" s="93">
        <f t="shared" si="10"/>
        <v>21494998</v>
      </c>
      <c r="L69" s="94">
        <f t="shared" si="11"/>
        <v>45000</v>
      </c>
      <c r="M69" s="95">
        <f t="shared" si="12"/>
        <v>2762760</v>
      </c>
      <c r="S69" s="12"/>
    </row>
    <row r="70" spans="1:19" ht="16.5">
      <c r="A70" s="90">
        <v>69</v>
      </c>
      <c r="B70" s="15">
        <v>1501</v>
      </c>
      <c r="C70" s="15">
        <v>15</v>
      </c>
      <c r="D70" s="15" t="s">
        <v>13</v>
      </c>
      <c r="E70" s="66">
        <v>598</v>
      </c>
      <c r="F70" s="66">
        <v>44</v>
      </c>
      <c r="G70" s="66">
        <f t="shared" si="7"/>
        <v>642</v>
      </c>
      <c r="H70" s="91">
        <f t="shared" si="8"/>
        <v>657.80000000000007</v>
      </c>
      <c r="I70" s="90">
        <f>I69+50</f>
        <v>20700</v>
      </c>
      <c r="J70" s="92">
        <f t="shared" si="9"/>
        <v>13289400</v>
      </c>
      <c r="K70" s="93">
        <f t="shared" si="10"/>
        <v>14086764</v>
      </c>
      <c r="L70" s="94">
        <f t="shared" si="11"/>
        <v>29500</v>
      </c>
      <c r="M70" s="95">
        <f t="shared" si="12"/>
        <v>1841840.0000000002</v>
      </c>
      <c r="S70" s="12"/>
    </row>
    <row r="71" spans="1:19" ht="16.5">
      <c r="A71" s="90">
        <v>70</v>
      </c>
      <c r="B71" s="15">
        <v>1502</v>
      </c>
      <c r="C71" s="15">
        <v>15</v>
      </c>
      <c r="D71" s="15" t="s">
        <v>12</v>
      </c>
      <c r="E71" s="96">
        <v>881</v>
      </c>
      <c r="F71" s="96">
        <v>53</v>
      </c>
      <c r="G71" s="66">
        <f t="shared" si="7"/>
        <v>934</v>
      </c>
      <c r="H71" s="91">
        <f t="shared" si="8"/>
        <v>969.1</v>
      </c>
      <c r="I71" s="90">
        <f>I70</f>
        <v>20700</v>
      </c>
      <c r="J71" s="92">
        <f t="shared" si="9"/>
        <v>19333800</v>
      </c>
      <c r="K71" s="93">
        <f t="shared" si="10"/>
        <v>20493828</v>
      </c>
      <c r="L71" s="94">
        <f t="shared" si="11"/>
        <v>42500</v>
      </c>
      <c r="M71" s="95">
        <f t="shared" si="12"/>
        <v>2713480</v>
      </c>
      <c r="S71" s="12"/>
    </row>
    <row r="72" spans="1:19" ht="16.5">
      <c r="A72" s="90">
        <v>71</v>
      </c>
      <c r="B72" s="15">
        <v>1503</v>
      </c>
      <c r="C72" s="15">
        <v>15</v>
      </c>
      <c r="D72" s="15" t="s">
        <v>13</v>
      </c>
      <c r="E72" s="96">
        <v>637</v>
      </c>
      <c r="F72" s="96">
        <v>50</v>
      </c>
      <c r="G72" s="66">
        <f t="shared" si="7"/>
        <v>687</v>
      </c>
      <c r="H72" s="91">
        <f t="shared" si="8"/>
        <v>700.7</v>
      </c>
      <c r="I72" s="90">
        <f>I71</f>
        <v>20700</v>
      </c>
      <c r="J72" s="92">
        <f t="shared" si="9"/>
        <v>14220900</v>
      </c>
      <c r="K72" s="93">
        <f t="shared" si="10"/>
        <v>15074154</v>
      </c>
      <c r="L72" s="94">
        <f t="shared" si="11"/>
        <v>31500</v>
      </c>
      <c r="M72" s="95">
        <f t="shared" si="12"/>
        <v>1961960.0000000002</v>
      </c>
      <c r="S72" s="12"/>
    </row>
    <row r="73" spans="1:19" ht="16.5">
      <c r="A73" s="90">
        <v>72</v>
      </c>
      <c r="B73" s="15">
        <v>1504</v>
      </c>
      <c r="C73" s="15">
        <v>15</v>
      </c>
      <c r="D73" s="15" t="s">
        <v>12</v>
      </c>
      <c r="E73" s="96">
        <v>897</v>
      </c>
      <c r="F73" s="96">
        <v>85</v>
      </c>
      <c r="G73" s="66">
        <f t="shared" si="7"/>
        <v>982</v>
      </c>
      <c r="H73" s="91">
        <f t="shared" si="8"/>
        <v>986.7</v>
      </c>
      <c r="I73" s="90">
        <f>I72</f>
        <v>20700</v>
      </c>
      <c r="J73" s="92">
        <f t="shared" si="9"/>
        <v>20327400</v>
      </c>
      <c r="K73" s="93">
        <f t="shared" si="10"/>
        <v>21547044</v>
      </c>
      <c r="L73" s="94">
        <f t="shared" si="11"/>
        <v>45000</v>
      </c>
      <c r="M73" s="95">
        <f t="shared" si="12"/>
        <v>2762760</v>
      </c>
      <c r="S73" s="12"/>
    </row>
    <row r="74" spans="1:19" ht="16.5">
      <c r="A74" s="90">
        <v>73</v>
      </c>
      <c r="B74" s="15">
        <v>1505</v>
      </c>
      <c r="C74" s="15">
        <v>15</v>
      </c>
      <c r="D74" s="15" t="s">
        <v>12</v>
      </c>
      <c r="E74" s="96">
        <v>897</v>
      </c>
      <c r="F74" s="96">
        <v>85</v>
      </c>
      <c r="G74" s="66">
        <f t="shared" si="7"/>
        <v>982</v>
      </c>
      <c r="H74" s="91">
        <f t="shared" si="8"/>
        <v>986.7</v>
      </c>
      <c r="I74" s="90">
        <f>I73</f>
        <v>20700</v>
      </c>
      <c r="J74" s="92">
        <f t="shared" si="9"/>
        <v>20327400</v>
      </c>
      <c r="K74" s="93">
        <f t="shared" si="10"/>
        <v>21547044</v>
      </c>
      <c r="L74" s="94">
        <f t="shared" si="11"/>
        <v>45000</v>
      </c>
      <c r="M74" s="95">
        <f t="shared" si="12"/>
        <v>2762760</v>
      </c>
      <c r="S74" s="12"/>
    </row>
    <row r="75" spans="1:19" ht="16.5">
      <c r="A75" s="90">
        <v>74</v>
      </c>
      <c r="B75" s="15">
        <v>1601</v>
      </c>
      <c r="C75" s="15">
        <v>16</v>
      </c>
      <c r="D75" s="15" t="s">
        <v>13</v>
      </c>
      <c r="E75" s="66">
        <v>598</v>
      </c>
      <c r="F75" s="66">
        <v>44</v>
      </c>
      <c r="G75" s="66">
        <f t="shared" si="7"/>
        <v>642</v>
      </c>
      <c r="H75" s="91">
        <f t="shared" si="8"/>
        <v>657.80000000000007</v>
      </c>
      <c r="I75" s="90">
        <f>I74+50</f>
        <v>20750</v>
      </c>
      <c r="J75" s="92">
        <f t="shared" si="9"/>
        <v>13321500</v>
      </c>
      <c r="K75" s="93">
        <f t="shared" si="10"/>
        <v>14120790</v>
      </c>
      <c r="L75" s="94">
        <f t="shared" si="11"/>
        <v>29500</v>
      </c>
      <c r="M75" s="95">
        <f t="shared" si="12"/>
        <v>1841840.0000000002</v>
      </c>
      <c r="S75" s="12"/>
    </row>
    <row r="76" spans="1:19" ht="16.5">
      <c r="A76" s="90">
        <v>75</v>
      </c>
      <c r="B76" s="15">
        <v>1602</v>
      </c>
      <c r="C76" s="15">
        <v>16</v>
      </c>
      <c r="D76" s="15" t="s">
        <v>12</v>
      </c>
      <c r="E76" s="96">
        <v>881</v>
      </c>
      <c r="F76" s="96">
        <v>53</v>
      </c>
      <c r="G76" s="66">
        <f t="shared" si="7"/>
        <v>934</v>
      </c>
      <c r="H76" s="91">
        <f t="shared" si="8"/>
        <v>969.1</v>
      </c>
      <c r="I76" s="90">
        <f>I75</f>
        <v>20750</v>
      </c>
      <c r="J76" s="92">
        <f t="shared" si="9"/>
        <v>19380500</v>
      </c>
      <c r="K76" s="93">
        <f t="shared" si="10"/>
        <v>20543330</v>
      </c>
      <c r="L76" s="94">
        <f t="shared" si="11"/>
        <v>43000</v>
      </c>
      <c r="M76" s="95">
        <f t="shared" si="12"/>
        <v>2713480</v>
      </c>
      <c r="S76" s="12"/>
    </row>
    <row r="77" spans="1:19" ht="16.5">
      <c r="A77" s="90">
        <v>76</v>
      </c>
      <c r="B77" s="15">
        <v>1603</v>
      </c>
      <c r="C77" s="15">
        <v>16</v>
      </c>
      <c r="D77" s="15" t="s">
        <v>13</v>
      </c>
      <c r="E77" s="96">
        <v>637</v>
      </c>
      <c r="F77" s="96">
        <v>50</v>
      </c>
      <c r="G77" s="66">
        <f t="shared" si="7"/>
        <v>687</v>
      </c>
      <c r="H77" s="91">
        <f t="shared" si="8"/>
        <v>700.7</v>
      </c>
      <c r="I77" s="90">
        <f>I76</f>
        <v>20750</v>
      </c>
      <c r="J77" s="92">
        <f t="shared" si="9"/>
        <v>14255250</v>
      </c>
      <c r="K77" s="93">
        <f t="shared" si="10"/>
        <v>15110565</v>
      </c>
      <c r="L77" s="94">
        <f t="shared" si="11"/>
        <v>31500</v>
      </c>
      <c r="M77" s="95">
        <f t="shared" si="12"/>
        <v>1961960.0000000002</v>
      </c>
      <c r="S77" s="12"/>
    </row>
    <row r="78" spans="1:19" ht="16.5">
      <c r="A78" s="90">
        <v>77</v>
      </c>
      <c r="B78" s="15">
        <v>1604</v>
      </c>
      <c r="C78" s="15">
        <v>16</v>
      </c>
      <c r="D78" s="15" t="s">
        <v>12</v>
      </c>
      <c r="E78" s="96">
        <v>897</v>
      </c>
      <c r="F78" s="96">
        <v>85</v>
      </c>
      <c r="G78" s="66">
        <f t="shared" si="7"/>
        <v>982</v>
      </c>
      <c r="H78" s="91">
        <f t="shared" si="8"/>
        <v>986.7</v>
      </c>
      <c r="I78" s="90">
        <f>I77</f>
        <v>20750</v>
      </c>
      <c r="J78" s="92">
        <f t="shared" si="9"/>
        <v>20376500</v>
      </c>
      <c r="K78" s="93">
        <f t="shared" si="10"/>
        <v>21599090</v>
      </c>
      <c r="L78" s="94">
        <f t="shared" si="11"/>
        <v>45000</v>
      </c>
      <c r="M78" s="95">
        <f t="shared" si="12"/>
        <v>2762760</v>
      </c>
      <c r="S78" s="12"/>
    </row>
    <row r="79" spans="1:19" ht="16.5">
      <c r="A79" s="90">
        <v>78</v>
      </c>
      <c r="B79" s="15">
        <v>1605</v>
      </c>
      <c r="C79" s="15">
        <v>16</v>
      </c>
      <c r="D79" s="15" t="s">
        <v>12</v>
      </c>
      <c r="E79" s="96">
        <v>897</v>
      </c>
      <c r="F79" s="96">
        <v>85</v>
      </c>
      <c r="G79" s="66">
        <f t="shared" si="7"/>
        <v>982</v>
      </c>
      <c r="H79" s="91">
        <f t="shared" si="8"/>
        <v>986.7</v>
      </c>
      <c r="I79" s="90">
        <f>I78</f>
        <v>20750</v>
      </c>
      <c r="J79" s="92">
        <f t="shared" si="9"/>
        <v>20376500</v>
      </c>
      <c r="K79" s="93">
        <f t="shared" si="10"/>
        <v>21599090</v>
      </c>
      <c r="L79" s="94">
        <f t="shared" si="11"/>
        <v>45000</v>
      </c>
      <c r="M79" s="95">
        <f t="shared" si="12"/>
        <v>2762760</v>
      </c>
      <c r="S79" s="12"/>
    </row>
    <row r="80" spans="1:19" ht="16.5">
      <c r="A80" s="90">
        <v>79</v>
      </c>
      <c r="B80" s="15">
        <v>1701</v>
      </c>
      <c r="C80" s="15">
        <v>17</v>
      </c>
      <c r="D80" s="15" t="s">
        <v>13</v>
      </c>
      <c r="E80" s="66">
        <v>598</v>
      </c>
      <c r="F80" s="66">
        <v>44</v>
      </c>
      <c r="G80" s="66">
        <f t="shared" si="7"/>
        <v>642</v>
      </c>
      <c r="H80" s="91">
        <f t="shared" si="8"/>
        <v>657.80000000000007</v>
      </c>
      <c r="I80" s="90">
        <f>I79+50</f>
        <v>20800</v>
      </c>
      <c r="J80" s="92">
        <f t="shared" si="9"/>
        <v>13353600</v>
      </c>
      <c r="K80" s="93">
        <f t="shared" si="10"/>
        <v>14154816</v>
      </c>
      <c r="L80" s="94">
        <f t="shared" si="11"/>
        <v>29500</v>
      </c>
      <c r="M80" s="95">
        <f t="shared" si="12"/>
        <v>1841840.0000000002</v>
      </c>
      <c r="S80" s="12"/>
    </row>
    <row r="81" spans="1:19" ht="16.5">
      <c r="A81" s="90">
        <v>80</v>
      </c>
      <c r="B81" s="15">
        <v>1702</v>
      </c>
      <c r="C81" s="15">
        <v>17</v>
      </c>
      <c r="D81" s="15" t="s">
        <v>12</v>
      </c>
      <c r="E81" s="96">
        <v>881</v>
      </c>
      <c r="F81" s="96">
        <v>53</v>
      </c>
      <c r="G81" s="66">
        <f t="shared" si="7"/>
        <v>934</v>
      </c>
      <c r="H81" s="91">
        <f t="shared" si="8"/>
        <v>969.1</v>
      </c>
      <c r="I81" s="90">
        <f>I80</f>
        <v>20800</v>
      </c>
      <c r="J81" s="92">
        <f t="shared" si="9"/>
        <v>19427200</v>
      </c>
      <c r="K81" s="93">
        <f t="shared" si="10"/>
        <v>20592832</v>
      </c>
      <c r="L81" s="94">
        <f t="shared" si="11"/>
        <v>43000</v>
      </c>
      <c r="M81" s="95">
        <f t="shared" si="12"/>
        <v>2713480</v>
      </c>
      <c r="S81" s="12"/>
    </row>
    <row r="82" spans="1:19" ht="16.5">
      <c r="A82" s="90">
        <v>81</v>
      </c>
      <c r="B82" s="15">
        <v>1703</v>
      </c>
      <c r="C82" s="15">
        <v>17</v>
      </c>
      <c r="D82" s="15" t="s">
        <v>13</v>
      </c>
      <c r="E82" s="96">
        <v>637</v>
      </c>
      <c r="F82" s="96">
        <v>50</v>
      </c>
      <c r="G82" s="66">
        <f t="shared" si="7"/>
        <v>687</v>
      </c>
      <c r="H82" s="91">
        <f>E82*1.1</f>
        <v>700.7</v>
      </c>
      <c r="I82" s="90">
        <f>I81</f>
        <v>20800</v>
      </c>
      <c r="J82" s="92">
        <f t="shared" si="9"/>
        <v>14289600</v>
      </c>
      <c r="K82" s="93">
        <f t="shared" si="10"/>
        <v>15146976</v>
      </c>
      <c r="L82" s="94">
        <f t="shared" si="11"/>
        <v>31500</v>
      </c>
      <c r="M82" s="95">
        <f t="shared" si="12"/>
        <v>1961960.0000000002</v>
      </c>
      <c r="S82" s="12"/>
    </row>
    <row r="83" spans="1:19">
      <c r="A83" s="90">
        <v>82</v>
      </c>
      <c r="B83" s="15">
        <v>1704</v>
      </c>
      <c r="C83" s="15">
        <v>17</v>
      </c>
      <c r="D83" s="15" t="s">
        <v>12</v>
      </c>
      <c r="E83" s="96">
        <v>897</v>
      </c>
      <c r="F83" s="96">
        <v>85</v>
      </c>
      <c r="G83" s="66">
        <f t="shared" si="7"/>
        <v>982</v>
      </c>
      <c r="H83" s="91">
        <f t="shared" ref="H83:H146" si="13">E83*1.1</f>
        <v>986.7</v>
      </c>
      <c r="I83" s="90">
        <f>I82</f>
        <v>20800</v>
      </c>
      <c r="J83" s="92">
        <f t="shared" si="9"/>
        <v>20425600</v>
      </c>
      <c r="K83" s="93">
        <f t="shared" si="10"/>
        <v>21651136</v>
      </c>
      <c r="L83" s="94">
        <f t="shared" si="11"/>
        <v>45000</v>
      </c>
      <c r="M83" s="95">
        <f t="shared" si="12"/>
        <v>2762760</v>
      </c>
    </row>
    <row r="84" spans="1:19">
      <c r="A84" s="90">
        <v>83</v>
      </c>
      <c r="B84" s="15">
        <v>1705</v>
      </c>
      <c r="C84" s="15">
        <v>17</v>
      </c>
      <c r="D84" s="15" t="s">
        <v>12</v>
      </c>
      <c r="E84" s="96">
        <v>897</v>
      </c>
      <c r="F84" s="96">
        <v>85</v>
      </c>
      <c r="G84" s="66">
        <f t="shared" si="7"/>
        <v>982</v>
      </c>
      <c r="H84" s="91">
        <f t="shared" si="13"/>
        <v>986.7</v>
      </c>
      <c r="I84" s="90">
        <f>I83</f>
        <v>20800</v>
      </c>
      <c r="J84" s="92">
        <f t="shared" si="9"/>
        <v>20425600</v>
      </c>
      <c r="K84" s="93">
        <f t="shared" si="10"/>
        <v>21651136</v>
      </c>
      <c r="L84" s="94">
        <f t="shared" si="11"/>
        <v>45000</v>
      </c>
      <c r="M84" s="95">
        <f t="shared" si="12"/>
        <v>2762760</v>
      </c>
    </row>
    <row r="85" spans="1:19" s="29" customFormat="1">
      <c r="A85" s="90">
        <v>84</v>
      </c>
      <c r="B85" s="15">
        <v>1802</v>
      </c>
      <c r="C85" s="15">
        <v>18</v>
      </c>
      <c r="D85" s="15" t="s">
        <v>12</v>
      </c>
      <c r="E85" s="96">
        <v>881</v>
      </c>
      <c r="F85" s="96">
        <v>53</v>
      </c>
      <c r="G85" s="66">
        <f t="shared" si="7"/>
        <v>934</v>
      </c>
      <c r="H85" s="91">
        <f t="shared" si="13"/>
        <v>969.1</v>
      </c>
      <c r="I85" s="90">
        <f>I84+50</f>
        <v>20850</v>
      </c>
      <c r="J85" s="92">
        <f t="shared" si="9"/>
        <v>19473900</v>
      </c>
      <c r="K85" s="93">
        <f t="shared" si="10"/>
        <v>20642334</v>
      </c>
      <c r="L85" s="94">
        <f t="shared" si="11"/>
        <v>43000</v>
      </c>
      <c r="M85" s="95">
        <f t="shared" si="12"/>
        <v>2713480</v>
      </c>
    </row>
    <row r="86" spans="1:19">
      <c r="A86" s="90">
        <v>85</v>
      </c>
      <c r="B86" s="15">
        <v>1803</v>
      </c>
      <c r="C86" s="15">
        <v>18</v>
      </c>
      <c r="D86" s="15" t="s">
        <v>13</v>
      </c>
      <c r="E86" s="96">
        <v>637</v>
      </c>
      <c r="F86" s="96">
        <v>50</v>
      </c>
      <c r="G86" s="66">
        <f t="shared" si="7"/>
        <v>687</v>
      </c>
      <c r="H86" s="91">
        <f t="shared" si="13"/>
        <v>700.7</v>
      </c>
      <c r="I86" s="90">
        <f>I85</f>
        <v>20850</v>
      </c>
      <c r="J86" s="92">
        <f t="shared" si="9"/>
        <v>14323950</v>
      </c>
      <c r="K86" s="93">
        <f t="shared" si="10"/>
        <v>15183387</v>
      </c>
      <c r="L86" s="94">
        <f t="shared" si="11"/>
        <v>31500</v>
      </c>
      <c r="M86" s="95">
        <f t="shared" si="12"/>
        <v>1961960.0000000002</v>
      </c>
    </row>
    <row r="87" spans="1:19">
      <c r="A87" s="90">
        <v>86</v>
      </c>
      <c r="B87" s="15">
        <v>1804</v>
      </c>
      <c r="C87" s="15">
        <v>18</v>
      </c>
      <c r="D87" s="15" t="s">
        <v>12</v>
      </c>
      <c r="E87" s="96">
        <v>897</v>
      </c>
      <c r="F87" s="96">
        <v>85</v>
      </c>
      <c r="G87" s="66">
        <f t="shared" si="7"/>
        <v>982</v>
      </c>
      <c r="H87" s="91">
        <f t="shared" si="13"/>
        <v>986.7</v>
      </c>
      <c r="I87" s="90">
        <f>I86</f>
        <v>20850</v>
      </c>
      <c r="J87" s="92">
        <f t="shared" si="9"/>
        <v>20474700</v>
      </c>
      <c r="K87" s="93">
        <f t="shared" si="10"/>
        <v>21703182</v>
      </c>
      <c r="L87" s="94">
        <f t="shared" si="11"/>
        <v>45000</v>
      </c>
      <c r="M87" s="95">
        <f t="shared" si="12"/>
        <v>2762760</v>
      </c>
    </row>
    <row r="88" spans="1:19" ht="16.5">
      <c r="A88" s="90">
        <v>87</v>
      </c>
      <c r="B88" s="15">
        <v>1805</v>
      </c>
      <c r="C88" s="15">
        <v>18</v>
      </c>
      <c r="D88" s="15" t="s">
        <v>12</v>
      </c>
      <c r="E88" s="96">
        <v>897</v>
      </c>
      <c r="F88" s="96">
        <v>85</v>
      </c>
      <c r="G88" s="66">
        <f t="shared" si="7"/>
        <v>982</v>
      </c>
      <c r="H88" s="91">
        <f t="shared" si="13"/>
        <v>986.7</v>
      </c>
      <c r="I88" s="90">
        <f>I87</f>
        <v>20850</v>
      </c>
      <c r="J88" s="92">
        <f t="shared" si="9"/>
        <v>20474700</v>
      </c>
      <c r="K88" s="93">
        <f t="shared" si="10"/>
        <v>21703182</v>
      </c>
      <c r="L88" s="94">
        <f t="shared" si="11"/>
        <v>45000</v>
      </c>
      <c r="M88" s="95">
        <f t="shared" si="12"/>
        <v>2762760</v>
      </c>
      <c r="N88" s="4"/>
      <c r="R88" s="2"/>
    </row>
    <row r="89" spans="1:19" ht="16.5">
      <c r="A89" s="90">
        <v>88</v>
      </c>
      <c r="B89" s="15">
        <v>1901</v>
      </c>
      <c r="C89" s="15">
        <v>19</v>
      </c>
      <c r="D89" s="15" t="s">
        <v>13</v>
      </c>
      <c r="E89" s="66">
        <v>598</v>
      </c>
      <c r="F89" s="66">
        <v>44</v>
      </c>
      <c r="G89" s="66">
        <f t="shared" si="7"/>
        <v>642</v>
      </c>
      <c r="H89" s="91">
        <f t="shared" si="13"/>
        <v>657.80000000000007</v>
      </c>
      <c r="I89" s="90">
        <f>I88+50</f>
        <v>20900</v>
      </c>
      <c r="J89" s="92">
        <f t="shared" si="9"/>
        <v>13417800</v>
      </c>
      <c r="K89" s="93">
        <f t="shared" si="10"/>
        <v>14222868</v>
      </c>
      <c r="L89" s="94">
        <f t="shared" si="11"/>
        <v>29500</v>
      </c>
      <c r="M89" s="95">
        <f t="shared" si="12"/>
        <v>1841840.0000000002</v>
      </c>
      <c r="N89" s="4"/>
      <c r="R89" s="2"/>
    </row>
    <row r="90" spans="1:19" ht="16.5">
      <c r="A90" s="90">
        <v>89</v>
      </c>
      <c r="B90" s="15">
        <v>1902</v>
      </c>
      <c r="C90" s="15">
        <v>19</v>
      </c>
      <c r="D90" s="15" t="s">
        <v>12</v>
      </c>
      <c r="E90" s="96">
        <v>881</v>
      </c>
      <c r="F90" s="96">
        <v>53</v>
      </c>
      <c r="G90" s="66">
        <f t="shared" si="7"/>
        <v>934</v>
      </c>
      <c r="H90" s="91">
        <f t="shared" si="13"/>
        <v>969.1</v>
      </c>
      <c r="I90" s="90">
        <f>I89</f>
        <v>20900</v>
      </c>
      <c r="J90" s="92">
        <f t="shared" si="9"/>
        <v>19520600</v>
      </c>
      <c r="K90" s="93">
        <f t="shared" si="10"/>
        <v>20691836</v>
      </c>
      <c r="L90" s="94">
        <f t="shared" si="11"/>
        <v>43000</v>
      </c>
      <c r="M90" s="95">
        <f t="shared" si="12"/>
        <v>2713480</v>
      </c>
      <c r="N90" s="4"/>
      <c r="R90" s="2"/>
    </row>
    <row r="91" spans="1:19" ht="16.5">
      <c r="A91" s="90">
        <v>90</v>
      </c>
      <c r="B91" s="15">
        <v>1903</v>
      </c>
      <c r="C91" s="15">
        <v>19</v>
      </c>
      <c r="D91" s="15" t="s">
        <v>13</v>
      </c>
      <c r="E91" s="96">
        <v>637</v>
      </c>
      <c r="F91" s="96">
        <v>50</v>
      </c>
      <c r="G91" s="66">
        <f t="shared" si="7"/>
        <v>687</v>
      </c>
      <c r="H91" s="91">
        <f t="shared" si="13"/>
        <v>700.7</v>
      </c>
      <c r="I91" s="90">
        <f>I90</f>
        <v>20900</v>
      </c>
      <c r="J91" s="92">
        <f t="shared" si="9"/>
        <v>14358300</v>
      </c>
      <c r="K91" s="93">
        <f t="shared" si="10"/>
        <v>15219798</v>
      </c>
      <c r="L91" s="94">
        <f t="shared" si="11"/>
        <v>31500</v>
      </c>
      <c r="M91" s="95">
        <f t="shared" si="12"/>
        <v>1961960.0000000002</v>
      </c>
      <c r="N91" s="4"/>
      <c r="R91" s="2"/>
    </row>
    <row r="92" spans="1:19" ht="16.5">
      <c r="A92" s="90">
        <v>91</v>
      </c>
      <c r="B92" s="15">
        <v>1904</v>
      </c>
      <c r="C92" s="15">
        <v>19</v>
      </c>
      <c r="D92" s="15" t="s">
        <v>12</v>
      </c>
      <c r="E92" s="96">
        <v>897</v>
      </c>
      <c r="F92" s="96">
        <v>85</v>
      </c>
      <c r="G92" s="66">
        <f t="shared" si="7"/>
        <v>982</v>
      </c>
      <c r="H92" s="91">
        <f t="shared" si="13"/>
        <v>986.7</v>
      </c>
      <c r="I92" s="90">
        <f>I91</f>
        <v>20900</v>
      </c>
      <c r="J92" s="92">
        <f t="shared" si="9"/>
        <v>20523800</v>
      </c>
      <c r="K92" s="93">
        <f t="shared" si="10"/>
        <v>21755228</v>
      </c>
      <c r="L92" s="94">
        <f t="shared" si="11"/>
        <v>45500</v>
      </c>
      <c r="M92" s="95">
        <f t="shared" si="12"/>
        <v>2762760</v>
      </c>
      <c r="N92" s="4"/>
      <c r="R92" s="2"/>
    </row>
    <row r="93" spans="1:19" ht="16.5">
      <c r="A93" s="90">
        <v>92</v>
      </c>
      <c r="B93" s="15">
        <v>1905</v>
      </c>
      <c r="C93" s="15">
        <v>19</v>
      </c>
      <c r="D93" s="15" t="s">
        <v>12</v>
      </c>
      <c r="E93" s="96">
        <v>897</v>
      </c>
      <c r="F93" s="96">
        <v>85</v>
      </c>
      <c r="G93" s="66">
        <f t="shared" si="7"/>
        <v>982</v>
      </c>
      <c r="H93" s="91">
        <f t="shared" si="13"/>
        <v>986.7</v>
      </c>
      <c r="I93" s="90">
        <f>I92</f>
        <v>20900</v>
      </c>
      <c r="J93" s="92">
        <f t="shared" si="9"/>
        <v>20523800</v>
      </c>
      <c r="K93" s="93">
        <f t="shared" si="10"/>
        <v>21755228</v>
      </c>
      <c r="L93" s="94">
        <f t="shared" si="11"/>
        <v>45500</v>
      </c>
      <c r="M93" s="95">
        <f t="shared" si="12"/>
        <v>2762760</v>
      </c>
      <c r="N93" s="4"/>
      <c r="R93" s="2"/>
    </row>
    <row r="94" spans="1:19" ht="16.5">
      <c r="A94" s="90">
        <v>93</v>
      </c>
      <c r="B94" s="15">
        <v>2001</v>
      </c>
      <c r="C94" s="15">
        <v>20</v>
      </c>
      <c r="D94" s="15" t="s">
        <v>13</v>
      </c>
      <c r="E94" s="66">
        <v>598</v>
      </c>
      <c r="F94" s="66">
        <v>44</v>
      </c>
      <c r="G94" s="66">
        <f t="shared" si="7"/>
        <v>642</v>
      </c>
      <c r="H94" s="91">
        <f t="shared" si="13"/>
        <v>657.80000000000007</v>
      </c>
      <c r="I94" s="90">
        <f>I93+50</f>
        <v>20950</v>
      </c>
      <c r="J94" s="92">
        <f t="shared" si="9"/>
        <v>13449900</v>
      </c>
      <c r="K94" s="93">
        <f t="shared" si="10"/>
        <v>14256894</v>
      </c>
      <c r="L94" s="94">
        <f t="shared" si="11"/>
        <v>29500</v>
      </c>
      <c r="M94" s="95">
        <f t="shared" si="12"/>
        <v>1841840.0000000002</v>
      </c>
      <c r="N94" s="4"/>
      <c r="R94" s="2"/>
    </row>
    <row r="95" spans="1:19" ht="16.5">
      <c r="A95" s="90">
        <v>94</v>
      </c>
      <c r="B95" s="15">
        <v>2002</v>
      </c>
      <c r="C95" s="15">
        <v>20</v>
      </c>
      <c r="D95" s="15" t="s">
        <v>12</v>
      </c>
      <c r="E95" s="96">
        <v>881</v>
      </c>
      <c r="F95" s="96">
        <v>53</v>
      </c>
      <c r="G95" s="66">
        <f t="shared" si="7"/>
        <v>934</v>
      </c>
      <c r="H95" s="91">
        <f t="shared" si="13"/>
        <v>969.1</v>
      </c>
      <c r="I95" s="90">
        <f>I94</f>
        <v>20950</v>
      </c>
      <c r="J95" s="92">
        <f t="shared" si="9"/>
        <v>19567300</v>
      </c>
      <c r="K95" s="93">
        <f t="shared" si="10"/>
        <v>20741338</v>
      </c>
      <c r="L95" s="94">
        <f t="shared" si="11"/>
        <v>43000</v>
      </c>
      <c r="M95" s="95">
        <f t="shared" si="12"/>
        <v>2713480</v>
      </c>
      <c r="N95" s="4"/>
      <c r="R95" s="2"/>
    </row>
    <row r="96" spans="1:19" ht="16.5">
      <c r="A96" s="90">
        <v>95</v>
      </c>
      <c r="B96" s="15">
        <v>2003</v>
      </c>
      <c r="C96" s="15">
        <v>20</v>
      </c>
      <c r="D96" s="15" t="s">
        <v>13</v>
      </c>
      <c r="E96" s="96">
        <v>637</v>
      </c>
      <c r="F96" s="96">
        <v>50</v>
      </c>
      <c r="G96" s="66">
        <f t="shared" si="7"/>
        <v>687</v>
      </c>
      <c r="H96" s="91">
        <f t="shared" si="13"/>
        <v>700.7</v>
      </c>
      <c r="I96" s="90">
        <f>I95</f>
        <v>20950</v>
      </c>
      <c r="J96" s="92">
        <f t="shared" si="9"/>
        <v>14392650</v>
      </c>
      <c r="K96" s="93">
        <f t="shared" si="10"/>
        <v>15256209</v>
      </c>
      <c r="L96" s="94">
        <f t="shared" si="11"/>
        <v>32000</v>
      </c>
      <c r="M96" s="95">
        <f t="shared" si="12"/>
        <v>1961960.0000000002</v>
      </c>
      <c r="N96" s="4"/>
      <c r="R96" s="2"/>
    </row>
    <row r="97" spans="1:18" ht="16.5">
      <c r="A97" s="90">
        <v>96</v>
      </c>
      <c r="B97" s="15">
        <v>2004</v>
      </c>
      <c r="C97" s="15">
        <v>20</v>
      </c>
      <c r="D97" s="15" t="s">
        <v>12</v>
      </c>
      <c r="E97" s="96">
        <v>897</v>
      </c>
      <c r="F97" s="96">
        <v>85</v>
      </c>
      <c r="G97" s="66">
        <f t="shared" si="7"/>
        <v>982</v>
      </c>
      <c r="H97" s="91">
        <f t="shared" si="13"/>
        <v>986.7</v>
      </c>
      <c r="I97" s="90">
        <f>I96</f>
        <v>20950</v>
      </c>
      <c r="J97" s="92">
        <f t="shared" si="9"/>
        <v>20572900</v>
      </c>
      <c r="K97" s="93">
        <f t="shared" si="10"/>
        <v>21807274</v>
      </c>
      <c r="L97" s="94">
        <f t="shared" si="11"/>
        <v>45500</v>
      </c>
      <c r="M97" s="95">
        <f t="shared" si="12"/>
        <v>2762760</v>
      </c>
      <c r="N97" s="4"/>
      <c r="R97" s="2"/>
    </row>
    <row r="98" spans="1:18" ht="16.5">
      <c r="A98" s="90">
        <v>97</v>
      </c>
      <c r="B98" s="15">
        <v>2005</v>
      </c>
      <c r="C98" s="15">
        <v>20</v>
      </c>
      <c r="D98" s="15" t="s">
        <v>12</v>
      </c>
      <c r="E98" s="96">
        <v>897</v>
      </c>
      <c r="F98" s="96">
        <v>85</v>
      </c>
      <c r="G98" s="66">
        <f t="shared" si="7"/>
        <v>982</v>
      </c>
      <c r="H98" s="91">
        <f t="shared" si="13"/>
        <v>986.7</v>
      </c>
      <c r="I98" s="90">
        <f>I97</f>
        <v>20950</v>
      </c>
      <c r="J98" s="92">
        <f t="shared" si="9"/>
        <v>20572900</v>
      </c>
      <c r="K98" s="93">
        <f t="shared" si="10"/>
        <v>21807274</v>
      </c>
      <c r="L98" s="94">
        <f t="shared" si="11"/>
        <v>45500</v>
      </c>
      <c r="M98" s="95">
        <f t="shared" si="12"/>
        <v>2762760</v>
      </c>
      <c r="N98" s="4"/>
      <c r="R98" s="2"/>
    </row>
    <row r="99" spans="1:18" ht="16.5">
      <c r="A99" s="90">
        <v>98</v>
      </c>
      <c r="B99" s="15">
        <v>2101</v>
      </c>
      <c r="C99" s="15">
        <v>21</v>
      </c>
      <c r="D99" s="15" t="s">
        <v>13</v>
      </c>
      <c r="E99" s="66">
        <v>598</v>
      </c>
      <c r="F99" s="66">
        <v>44</v>
      </c>
      <c r="G99" s="66">
        <f t="shared" si="7"/>
        <v>642</v>
      </c>
      <c r="H99" s="91">
        <f t="shared" si="13"/>
        <v>657.80000000000007</v>
      </c>
      <c r="I99" s="90">
        <f>I98+50</f>
        <v>21000</v>
      </c>
      <c r="J99" s="92">
        <f t="shared" si="9"/>
        <v>13482000</v>
      </c>
      <c r="K99" s="93">
        <f t="shared" si="10"/>
        <v>14290920</v>
      </c>
      <c r="L99" s="94">
        <f t="shared" si="11"/>
        <v>30000</v>
      </c>
      <c r="M99" s="95">
        <f t="shared" si="12"/>
        <v>1841840.0000000002</v>
      </c>
      <c r="N99" s="4"/>
      <c r="R99" s="2"/>
    </row>
    <row r="100" spans="1:18" ht="16.5">
      <c r="A100" s="90">
        <v>99</v>
      </c>
      <c r="B100" s="15">
        <v>2102</v>
      </c>
      <c r="C100" s="15">
        <v>21</v>
      </c>
      <c r="D100" s="15" t="s">
        <v>12</v>
      </c>
      <c r="E100" s="96">
        <v>881</v>
      </c>
      <c r="F100" s="96">
        <v>53</v>
      </c>
      <c r="G100" s="66">
        <f t="shared" si="7"/>
        <v>934</v>
      </c>
      <c r="H100" s="91">
        <f t="shared" si="13"/>
        <v>969.1</v>
      </c>
      <c r="I100" s="90">
        <f>I99</f>
        <v>21000</v>
      </c>
      <c r="J100" s="92">
        <f t="shared" si="9"/>
        <v>19614000</v>
      </c>
      <c r="K100" s="93">
        <f t="shared" si="10"/>
        <v>20790840</v>
      </c>
      <c r="L100" s="94">
        <f t="shared" si="11"/>
        <v>43500</v>
      </c>
      <c r="M100" s="95">
        <f t="shared" si="12"/>
        <v>2713480</v>
      </c>
      <c r="N100" s="4"/>
      <c r="R100" s="2"/>
    </row>
    <row r="101" spans="1:18" ht="16.5">
      <c r="A101" s="90">
        <v>100</v>
      </c>
      <c r="B101" s="15">
        <v>2103</v>
      </c>
      <c r="C101" s="15">
        <v>21</v>
      </c>
      <c r="D101" s="15" t="s">
        <v>13</v>
      </c>
      <c r="E101" s="96">
        <v>637</v>
      </c>
      <c r="F101" s="96">
        <v>50</v>
      </c>
      <c r="G101" s="66">
        <f t="shared" si="7"/>
        <v>687</v>
      </c>
      <c r="H101" s="91">
        <f t="shared" si="13"/>
        <v>700.7</v>
      </c>
      <c r="I101" s="90">
        <f>I100</f>
        <v>21000</v>
      </c>
      <c r="J101" s="92">
        <f t="shared" si="9"/>
        <v>14427000</v>
      </c>
      <c r="K101" s="93">
        <f t="shared" si="10"/>
        <v>15292620</v>
      </c>
      <c r="L101" s="94">
        <f t="shared" si="11"/>
        <v>32000</v>
      </c>
      <c r="M101" s="95">
        <f t="shared" si="12"/>
        <v>1961960.0000000002</v>
      </c>
      <c r="N101" s="4"/>
      <c r="R101" s="2"/>
    </row>
    <row r="102" spans="1:18" ht="16.5">
      <c r="A102" s="90">
        <v>101</v>
      </c>
      <c r="B102" s="15">
        <v>2104</v>
      </c>
      <c r="C102" s="15">
        <v>21</v>
      </c>
      <c r="D102" s="15" t="s">
        <v>12</v>
      </c>
      <c r="E102" s="96">
        <v>897</v>
      </c>
      <c r="F102" s="96">
        <v>85</v>
      </c>
      <c r="G102" s="66">
        <f t="shared" si="7"/>
        <v>982</v>
      </c>
      <c r="H102" s="91">
        <f t="shared" si="13"/>
        <v>986.7</v>
      </c>
      <c r="I102" s="90">
        <f>I101</f>
        <v>21000</v>
      </c>
      <c r="J102" s="92">
        <f t="shared" si="9"/>
        <v>20622000</v>
      </c>
      <c r="K102" s="93">
        <f t="shared" si="10"/>
        <v>21859320</v>
      </c>
      <c r="L102" s="94">
        <f t="shared" si="11"/>
        <v>45500</v>
      </c>
      <c r="M102" s="95">
        <f t="shared" si="12"/>
        <v>2762760</v>
      </c>
      <c r="N102" s="4"/>
      <c r="R102" s="2"/>
    </row>
    <row r="103" spans="1:18" ht="16.5">
      <c r="A103" s="90">
        <v>102</v>
      </c>
      <c r="B103" s="15">
        <v>2105</v>
      </c>
      <c r="C103" s="15">
        <v>21</v>
      </c>
      <c r="D103" s="15" t="s">
        <v>12</v>
      </c>
      <c r="E103" s="96">
        <v>897</v>
      </c>
      <c r="F103" s="96">
        <v>85</v>
      </c>
      <c r="G103" s="66">
        <f t="shared" si="7"/>
        <v>982</v>
      </c>
      <c r="H103" s="91">
        <f t="shared" si="13"/>
        <v>986.7</v>
      </c>
      <c r="I103" s="90">
        <f>I102</f>
        <v>21000</v>
      </c>
      <c r="J103" s="92">
        <f t="shared" si="9"/>
        <v>20622000</v>
      </c>
      <c r="K103" s="93">
        <f t="shared" si="10"/>
        <v>21859320</v>
      </c>
      <c r="L103" s="94">
        <f t="shared" si="11"/>
        <v>45500</v>
      </c>
      <c r="M103" s="95">
        <f t="shared" si="12"/>
        <v>2762760</v>
      </c>
      <c r="N103" s="4"/>
      <c r="R103" s="2"/>
    </row>
    <row r="104" spans="1:18" ht="16.5">
      <c r="A104" s="90">
        <v>103</v>
      </c>
      <c r="B104" s="15">
        <v>2201</v>
      </c>
      <c r="C104" s="15">
        <v>22</v>
      </c>
      <c r="D104" s="15" t="s">
        <v>13</v>
      </c>
      <c r="E104" s="66">
        <v>598</v>
      </c>
      <c r="F104" s="66">
        <v>44</v>
      </c>
      <c r="G104" s="66">
        <f t="shared" si="7"/>
        <v>642</v>
      </c>
      <c r="H104" s="91">
        <f t="shared" si="13"/>
        <v>657.80000000000007</v>
      </c>
      <c r="I104" s="90">
        <f>I103+50</f>
        <v>21050</v>
      </c>
      <c r="J104" s="92">
        <f t="shared" si="9"/>
        <v>13514100</v>
      </c>
      <c r="K104" s="93">
        <f t="shared" si="10"/>
        <v>14324946</v>
      </c>
      <c r="L104" s="94">
        <f t="shared" si="11"/>
        <v>30000</v>
      </c>
      <c r="M104" s="95">
        <f t="shared" si="12"/>
        <v>1841840.0000000002</v>
      </c>
      <c r="N104" s="4"/>
      <c r="R104" s="2"/>
    </row>
    <row r="105" spans="1:18" ht="16.5">
      <c r="A105" s="90">
        <v>104</v>
      </c>
      <c r="B105" s="15">
        <v>2202</v>
      </c>
      <c r="C105" s="15">
        <v>22</v>
      </c>
      <c r="D105" s="15" t="s">
        <v>12</v>
      </c>
      <c r="E105" s="96">
        <v>881</v>
      </c>
      <c r="F105" s="96">
        <v>53</v>
      </c>
      <c r="G105" s="66">
        <f t="shared" si="7"/>
        <v>934</v>
      </c>
      <c r="H105" s="91">
        <f t="shared" si="13"/>
        <v>969.1</v>
      </c>
      <c r="I105" s="90">
        <f>I104</f>
        <v>21050</v>
      </c>
      <c r="J105" s="92">
        <f t="shared" si="9"/>
        <v>19660700</v>
      </c>
      <c r="K105" s="93">
        <f t="shared" si="10"/>
        <v>20840342</v>
      </c>
      <c r="L105" s="94">
        <f t="shared" si="11"/>
        <v>43500</v>
      </c>
      <c r="M105" s="95">
        <f t="shared" si="12"/>
        <v>2713480</v>
      </c>
      <c r="N105" s="4"/>
      <c r="R105" s="2"/>
    </row>
    <row r="106" spans="1:18" ht="16.5">
      <c r="A106" s="90">
        <v>105</v>
      </c>
      <c r="B106" s="15">
        <v>2203</v>
      </c>
      <c r="C106" s="15">
        <v>22</v>
      </c>
      <c r="D106" s="15" t="s">
        <v>13</v>
      </c>
      <c r="E106" s="96">
        <v>637</v>
      </c>
      <c r="F106" s="96">
        <v>50</v>
      </c>
      <c r="G106" s="66">
        <f t="shared" si="7"/>
        <v>687</v>
      </c>
      <c r="H106" s="91">
        <f t="shared" si="13"/>
        <v>700.7</v>
      </c>
      <c r="I106" s="90">
        <f>I105</f>
        <v>21050</v>
      </c>
      <c r="J106" s="92">
        <f t="shared" si="9"/>
        <v>14461350</v>
      </c>
      <c r="K106" s="93">
        <f t="shared" si="10"/>
        <v>15329031</v>
      </c>
      <c r="L106" s="94">
        <f t="shared" si="11"/>
        <v>32000</v>
      </c>
      <c r="M106" s="95">
        <f t="shared" si="12"/>
        <v>1961960.0000000002</v>
      </c>
      <c r="N106" s="4"/>
      <c r="R106" s="2"/>
    </row>
    <row r="107" spans="1:18" ht="16.5">
      <c r="A107" s="90">
        <v>106</v>
      </c>
      <c r="B107" s="15">
        <v>2204</v>
      </c>
      <c r="C107" s="15">
        <v>22</v>
      </c>
      <c r="D107" s="15" t="s">
        <v>12</v>
      </c>
      <c r="E107" s="96">
        <v>897</v>
      </c>
      <c r="F107" s="96">
        <v>85</v>
      </c>
      <c r="G107" s="66">
        <f t="shared" si="7"/>
        <v>982</v>
      </c>
      <c r="H107" s="91">
        <f t="shared" si="13"/>
        <v>986.7</v>
      </c>
      <c r="I107" s="90">
        <f>I106</f>
        <v>21050</v>
      </c>
      <c r="J107" s="92">
        <f t="shared" si="9"/>
        <v>20671100</v>
      </c>
      <c r="K107" s="93">
        <f t="shared" si="10"/>
        <v>21911366</v>
      </c>
      <c r="L107" s="94">
        <f t="shared" si="11"/>
        <v>45500</v>
      </c>
      <c r="M107" s="95">
        <f t="shared" si="12"/>
        <v>2762760</v>
      </c>
      <c r="N107" s="4"/>
      <c r="R107" s="2"/>
    </row>
    <row r="108" spans="1:18" ht="16.5">
      <c r="A108" s="90">
        <v>107</v>
      </c>
      <c r="B108" s="15">
        <v>2205</v>
      </c>
      <c r="C108" s="15">
        <v>22</v>
      </c>
      <c r="D108" s="15" t="s">
        <v>12</v>
      </c>
      <c r="E108" s="96">
        <v>897</v>
      </c>
      <c r="F108" s="96">
        <v>85</v>
      </c>
      <c r="G108" s="66">
        <f t="shared" si="7"/>
        <v>982</v>
      </c>
      <c r="H108" s="91">
        <f t="shared" si="13"/>
        <v>986.7</v>
      </c>
      <c r="I108" s="90">
        <f>I107</f>
        <v>21050</v>
      </c>
      <c r="J108" s="92">
        <f t="shared" si="9"/>
        <v>20671100</v>
      </c>
      <c r="K108" s="93">
        <f t="shared" si="10"/>
        <v>21911366</v>
      </c>
      <c r="L108" s="94">
        <f t="shared" si="11"/>
        <v>45500</v>
      </c>
      <c r="M108" s="95">
        <f t="shared" si="12"/>
        <v>2762760</v>
      </c>
      <c r="N108" s="4"/>
      <c r="R108" s="2"/>
    </row>
    <row r="109" spans="1:18" ht="16.5">
      <c r="A109" s="90">
        <v>108</v>
      </c>
      <c r="B109" s="15">
        <v>2302</v>
      </c>
      <c r="C109" s="15">
        <v>23</v>
      </c>
      <c r="D109" s="15" t="s">
        <v>12</v>
      </c>
      <c r="E109" s="96">
        <v>881</v>
      </c>
      <c r="F109" s="96">
        <v>53</v>
      </c>
      <c r="G109" s="66">
        <f t="shared" si="7"/>
        <v>934</v>
      </c>
      <c r="H109" s="91">
        <f t="shared" si="13"/>
        <v>969.1</v>
      </c>
      <c r="I109" s="90">
        <f>I108+50</f>
        <v>21100</v>
      </c>
      <c r="J109" s="92">
        <f t="shared" si="9"/>
        <v>19707400</v>
      </c>
      <c r="K109" s="93">
        <f t="shared" si="10"/>
        <v>20889844</v>
      </c>
      <c r="L109" s="94">
        <f t="shared" si="11"/>
        <v>43500</v>
      </c>
      <c r="M109" s="95">
        <f t="shared" si="12"/>
        <v>2713480</v>
      </c>
      <c r="N109" s="4"/>
      <c r="R109" s="2"/>
    </row>
    <row r="110" spans="1:18" ht="16.5">
      <c r="A110" s="90">
        <v>109</v>
      </c>
      <c r="B110" s="15">
        <v>2303</v>
      </c>
      <c r="C110" s="15">
        <v>23</v>
      </c>
      <c r="D110" s="15" t="s">
        <v>13</v>
      </c>
      <c r="E110" s="96">
        <v>637</v>
      </c>
      <c r="F110" s="96">
        <v>50</v>
      </c>
      <c r="G110" s="66">
        <f t="shared" si="7"/>
        <v>687</v>
      </c>
      <c r="H110" s="91">
        <f t="shared" si="13"/>
        <v>700.7</v>
      </c>
      <c r="I110" s="90">
        <f>I109</f>
        <v>21100</v>
      </c>
      <c r="J110" s="92">
        <f t="shared" si="9"/>
        <v>14495700</v>
      </c>
      <c r="K110" s="93">
        <f t="shared" si="10"/>
        <v>15365442</v>
      </c>
      <c r="L110" s="94">
        <f t="shared" si="11"/>
        <v>32000</v>
      </c>
      <c r="M110" s="95">
        <f t="shared" si="12"/>
        <v>1961960.0000000002</v>
      </c>
      <c r="N110" s="4"/>
      <c r="R110" s="2"/>
    </row>
    <row r="111" spans="1:18" ht="16.5">
      <c r="A111" s="90">
        <v>110</v>
      </c>
      <c r="B111" s="15">
        <v>2304</v>
      </c>
      <c r="C111" s="15">
        <v>23</v>
      </c>
      <c r="D111" s="15" t="s">
        <v>12</v>
      </c>
      <c r="E111" s="96">
        <v>897</v>
      </c>
      <c r="F111" s="96">
        <v>85</v>
      </c>
      <c r="G111" s="66">
        <f t="shared" si="7"/>
        <v>982</v>
      </c>
      <c r="H111" s="91">
        <f t="shared" si="13"/>
        <v>986.7</v>
      </c>
      <c r="I111" s="90">
        <f>I110</f>
        <v>21100</v>
      </c>
      <c r="J111" s="92">
        <f t="shared" si="9"/>
        <v>20720200</v>
      </c>
      <c r="K111" s="93">
        <f t="shared" si="10"/>
        <v>21963412</v>
      </c>
      <c r="L111" s="94">
        <f t="shared" si="11"/>
        <v>46000</v>
      </c>
      <c r="M111" s="95">
        <f t="shared" si="12"/>
        <v>2762760</v>
      </c>
      <c r="N111" s="4"/>
      <c r="R111" s="2"/>
    </row>
    <row r="112" spans="1:18" ht="16.5">
      <c r="A112" s="90">
        <v>111</v>
      </c>
      <c r="B112" s="15">
        <v>2305</v>
      </c>
      <c r="C112" s="15">
        <v>23</v>
      </c>
      <c r="D112" s="15" t="s">
        <v>12</v>
      </c>
      <c r="E112" s="96">
        <v>897</v>
      </c>
      <c r="F112" s="96">
        <v>85</v>
      </c>
      <c r="G112" s="66">
        <f t="shared" si="7"/>
        <v>982</v>
      </c>
      <c r="H112" s="91">
        <f t="shared" si="13"/>
        <v>986.7</v>
      </c>
      <c r="I112" s="90">
        <f>I111</f>
        <v>21100</v>
      </c>
      <c r="J112" s="92">
        <f t="shared" si="9"/>
        <v>20720200</v>
      </c>
      <c r="K112" s="93">
        <f t="shared" si="10"/>
        <v>21963412</v>
      </c>
      <c r="L112" s="94">
        <f t="shared" si="11"/>
        <v>46000</v>
      </c>
      <c r="M112" s="95">
        <f t="shared" si="12"/>
        <v>2762760</v>
      </c>
      <c r="N112" s="4"/>
      <c r="R112" s="2"/>
    </row>
    <row r="113" spans="1:18" ht="16.5">
      <c r="A113" s="90">
        <v>112</v>
      </c>
      <c r="B113" s="15">
        <v>2401</v>
      </c>
      <c r="C113" s="15">
        <v>24</v>
      </c>
      <c r="D113" s="15" t="s">
        <v>13</v>
      </c>
      <c r="E113" s="66">
        <v>598</v>
      </c>
      <c r="F113" s="66">
        <v>44</v>
      </c>
      <c r="G113" s="66">
        <f t="shared" si="7"/>
        <v>642</v>
      </c>
      <c r="H113" s="91">
        <f t="shared" si="13"/>
        <v>657.80000000000007</v>
      </c>
      <c r="I113" s="90">
        <f>I112+50</f>
        <v>21150</v>
      </c>
      <c r="J113" s="92">
        <f t="shared" si="9"/>
        <v>13578300</v>
      </c>
      <c r="K113" s="93">
        <f t="shared" si="10"/>
        <v>14392998</v>
      </c>
      <c r="L113" s="94">
        <f t="shared" si="11"/>
        <v>30000</v>
      </c>
      <c r="M113" s="95">
        <f t="shared" si="12"/>
        <v>1841840.0000000002</v>
      </c>
      <c r="N113" s="4"/>
      <c r="R113" s="2"/>
    </row>
    <row r="114" spans="1:18" ht="16.5">
      <c r="A114" s="90">
        <v>113</v>
      </c>
      <c r="B114" s="15">
        <v>2402</v>
      </c>
      <c r="C114" s="15">
        <v>24</v>
      </c>
      <c r="D114" s="15" t="s">
        <v>12</v>
      </c>
      <c r="E114" s="96">
        <v>881</v>
      </c>
      <c r="F114" s="96">
        <v>53</v>
      </c>
      <c r="G114" s="66">
        <f t="shared" si="7"/>
        <v>934</v>
      </c>
      <c r="H114" s="91">
        <f t="shared" si="13"/>
        <v>969.1</v>
      </c>
      <c r="I114" s="90">
        <f>I113</f>
        <v>21150</v>
      </c>
      <c r="J114" s="92">
        <f t="shared" si="9"/>
        <v>19754100</v>
      </c>
      <c r="K114" s="93">
        <f t="shared" si="10"/>
        <v>20939346</v>
      </c>
      <c r="L114" s="94">
        <f t="shared" si="11"/>
        <v>43500</v>
      </c>
      <c r="M114" s="95">
        <f t="shared" si="12"/>
        <v>2713480</v>
      </c>
      <c r="N114" s="4"/>
      <c r="R114" s="2"/>
    </row>
    <row r="115" spans="1:18" ht="16.5">
      <c r="A115" s="90">
        <v>114</v>
      </c>
      <c r="B115" s="15">
        <v>2403</v>
      </c>
      <c r="C115" s="15">
        <v>24</v>
      </c>
      <c r="D115" s="15" t="s">
        <v>13</v>
      </c>
      <c r="E115" s="96">
        <v>637</v>
      </c>
      <c r="F115" s="96">
        <v>50</v>
      </c>
      <c r="G115" s="66">
        <f t="shared" si="7"/>
        <v>687</v>
      </c>
      <c r="H115" s="91">
        <f t="shared" si="13"/>
        <v>700.7</v>
      </c>
      <c r="I115" s="90">
        <f>I114</f>
        <v>21150</v>
      </c>
      <c r="J115" s="92">
        <f t="shared" si="9"/>
        <v>14530050</v>
      </c>
      <c r="K115" s="93">
        <f t="shared" si="10"/>
        <v>15401853</v>
      </c>
      <c r="L115" s="94">
        <f t="shared" si="11"/>
        <v>32000</v>
      </c>
      <c r="M115" s="95">
        <f t="shared" si="12"/>
        <v>1961960.0000000002</v>
      </c>
      <c r="N115" s="4"/>
      <c r="R115" s="2"/>
    </row>
    <row r="116" spans="1:18" ht="16.5">
      <c r="A116" s="90">
        <v>115</v>
      </c>
      <c r="B116" s="15">
        <v>2404</v>
      </c>
      <c r="C116" s="15">
        <v>24</v>
      </c>
      <c r="D116" s="15" t="s">
        <v>12</v>
      </c>
      <c r="E116" s="96">
        <v>897</v>
      </c>
      <c r="F116" s="96">
        <v>85</v>
      </c>
      <c r="G116" s="66">
        <f t="shared" si="7"/>
        <v>982</v>
      </c>
      <c r="H116" s="91">
        <f t="shared" si="13"/>
        <v>986.7</v>
      </c>
      <c r="I116" s="90">
        <f>I115</f>
        <v>21150</v>
      </c>
      <c r="J116" s="92">
        <f t="shared" si="9"/>
        <v>20769300</v>
      </c>
      <c r="K116" s="93">
        <f t="shared" si="10"/>
        <v>22015458</v>
      </c>
      <c r="L116" s="94">
        <f t="shared" si="11"/>
        <v>46000</v>
      </c>
      <c r="M116" s="95">
        <f t="shared" si="12"/>
        <v>2762760</v>
      </c>
      <c r="N116" s="4"/>
      <c r="R116" s="2"/>
    </row>
    <row r="117" spans="1:18" ht="16.5">
      <c r="A117" s="90">
        <v>116</v>
      </c>
      <c r="B117" s="15">
        <v>2405</v>
      </c>
      <c r="C117" s="15">
        <v>24</v>
      </c>
      <c r="D117" s="15" t="s">
        <v>12</v>
      </c>
      <c r="E117" s="96">
        <v>897</v>
      </c>
      <c r="F117" s="96">
        <v>85</v>
      </c>
      <c r="G117" s="66">
        <f t="shared" si="7"/>
        <v>982</v>
      </c>
      <c r="H117" s="91">
        <f t="shared" si="13"/>
        <v>986.7</v>
      </c>
      <c r="I117" s="90">
        <f>I116</f>
        <v>21150</v>
      </c>
      <c r="J117" s="92">
        <f t="shared" si="9"/>
        <v>20769300</v>
      </c>
      <c r="K117" s="93">
        <f t="shared" si="10"/>
        <v>22015458</v>
      </c>
      <c r="L117" s="94">
        <f t="shared" si="11"/>
        <v>46000</v>
      </c>
      <c r="M117" s="95">
        <f t="shared" si="12"/>
        <v>2762760</v>
      </c>
      <c r="N117" s="4"/>
      <c r="R117" s="2"/>
    </row>
    <row r="118" spans="1:18" ht="16.5">
      <c r="A118" s="90">
        <v>117</v>
      </c>
      <c r="B118" s="15">
        <v>2501</v>
      </c>
      <c r="C118" s="15">
        <v>25</v>
      </c>
      <c r="D118" s="15" t="s">
        <v>13</v>
      </c>
      <c r="E118" s="66">
        <v>598</v>
      </c>
      <c r="F118" s="66">
        <v>44</v>
      </c>
      <c r="G118" s="66">
        <f t="shared" si="7"/>
        <v>642</v>
      </c>
      <c r="H118" s="91">
        <f t="shared" si="13"/>
        <v>657.80000000000007</v>
      </c>
      <c r="I118" s="90">
        <f>I117+50</f>
        <v>21200</v>
      </c>
      <c r="J118" s="92">
        <f t="shared" si="9"/>
        <v>13610400</v>
      </c>
      <c r="K118" s="93">
        <f t="shared" si="10"/>
        <v>14427024</v>
      </c>
      <c r="L118" s="94">
        <f t="shared" si="11"/>
        <v>30000</v>
      </c>
      <c r="M118" s="95">
        <f t="shared" si="12"/>
        <v>1841840.0000000002</v>
      </c>
      <c r="N118" s="4"/>
      <c r="R118" s="2"/>
    </row>
    <row r="119" spans="1:18" ht="16.5">
      <c r="A119" s="90">
        <v>118</v>
      </c>
      <c r="B119" s="15">
        <v>2502</v>
      </c>
      <c r="C119" s="15">
        <v>25</v>
      </c>
      <c r="D119" s="15" t="s">
        <v>12</v>
      </c>
      <c r="E119" s="96">
        <v>881</v>
      </c>
      <c r="F119" s="96">
        <v>53</v>
      </c>
      <c r="G119" s="66">
        <f t="shared" si="7"/>
        <v>934</v>
      </c>
      <c r="H119" s="91">
        <f t="shared" si="13"/>
        <v>969.1</v>
      </c>
      <c r="I119" s="90">
        <f>I118</f>
        <v>21200</v>
      </c>
      <c r="J119" s="92">
        <f t="shared" si="9"/>
        <v>19800800</v>
      </c>
      <c r="K119" s="93">
        <f t="shared" si="10"/>
        <v>20988848</v>
      </c>
      <c r="L119" s="94">
        <f t="shared" si="11"/>
        <v>43500</v>
      </c>
      <c r="M119" s="95">
        <f t="shared" si="12"/>
        <v>2713480</v>
      </c>
      <c r="N119" s="4"/>
      <c r="R119" s="2"/>
    </row>
    <row r="120" spans="1:18" ht="16.5">
      <c r="A120" s="90">
        <v>119</v>
      </c>
      <c r="B120" s="15">
        <v>2503</v>
      </c>
      <c r="C120" s="15">
        <v>25</v>
      </c>
      <c r="D120" s="15" t="s">
        <v>13</v>
      </c>
      <c r="E120" s="96">
        <v>637</v>
      </c>
      <c r="F120" s="96">
        <v>50</v>
      </c>
      <c r="G120" s="66">
        <f t="shared" si="7"/>
        <v>687</v>
      </c>
      <c r="H120" s="91">
        <f t="shared" si="13"/>
        <v>700.7</v>
      </c>
      <c r="I120" s="90">
        <f>I119</f>
        <v>21200</v>
      </c>
      <c r="J120" s="92">
        <f t="shared" si="9"/>
        <v>14564400</v>
      </c>
      <c r="K120" s="93">
        <f t="shared" si="10"/>
        <v>15438264</v>
      </c>
      <c r="L120" s="94">
        <f t="shared" si="11"/>
        <v>32000</v>
      </c>
      <c r="M120" s="95">
        <f t="shared" si="12"/>
        <v>1961960.0000000002</v>
      </c>
      <c r="N120" s="4"/>
      <c r="R120" s="2"/>
    </row>
    <row r="121" spans="1:18" ht="16.5">
      <c r="A121" s="90">
        <v>120</v>
      </c>
      <c r="B121" s="15">
        <v>2504</v>
      </c>
      <c r="C121" s="15">
        <v>25</v>
      </c>
      <c r="D121" s="15" t="s">
        <v>12</v>
      </c>
      <c r="E121" s="96">
        <v>897</v>
      </c>
      <c r="F121" s="96">
        <v>85</v>
      </c>
      <c r="G121" s="66">
        <f t="shared" si="7"/>
        <v>982</v>
      </c>
      <c r="H121" s="91">
        <f t="shared" si="13"/>
        <v>986.7</v>
      </c>
      <c r="I121" s="90">
        <f>I120</f>
        <v>21200</v>
      </c>
      <c r="J121" s="92">
        <f t="shared" si="9"/>
        <v>20818400</v>
      </c>
      <c r="K121" s="93">
        <f t="shared" si="10"/>
        <v>22067504</v>
      </c>
      <c r="L121" s="94">
        <f t="shared" si="11"/>
        <v>46000</v>
      </c>
      <c r="M121" s="95">
        <f t="shared" si="12"/>
        <v>2762760</v>
      </c>
      <c r="N121" s="4"/>
      <c r="R121" s="2"/>
    </row>
    <row r="122" spans="1:18" ht="16.5">
      <c r="A122" s="90">
        <v>121</v>
      </c>
      <c r="B122" s="15">
        <v>2505</v>
      </c>
      <c r="C122" s="15">
        <v>25</v>
      </c>
      <c r="D122" s="15" t="s">
        <v>12</v>
      </c>
      <c r="E122" s="96">
        <v>897</v>
      </c>
      <c r="F122" s="96">
        <v>85</v>
      </c>
      <c r="G122" s="66">
        <f t="shared" si="7"/>
        <v>982</v>
      </c>
      <c r="H122" s="91">
        <f t="shared" si="13"/>
        <v>986.7</v>
      </c>
      <c r="I122" s="90">
        <f>I121</f>
        <v>21200</v>
      </c>
      <c r="J122" s="92">
        <f t="shared" si="9"/>
        <v>20818400</v>
      </c>
      <c r="K122" s="93">
        <f t="shared" si="10"/>
        <v>22067504</v>
      </c>
      <c r="L122" s="94">
        <f t="shared" si="11"/>
        <v>46000</v>
      </c>
      <c r="M122" s="95">
        <f t="shared" si="12"/>
        <v>2762760</v>
      </c>
      <c r="N122" s="4"/>
      <c r="R122" s="2"/>
    </row>
    <row r="123" spans="1:18" ht="16.5">
      <c r="A123" s="90">
        <v>122</v>
      </c>
      <c r="B123" s="15">
        <v>2601</v>
      </c>
      <c r="C123" s="15">
        <v>26</v>
      </c>
      <c r="D123" s="15" t="s">
        <v>13</v>
      </c>
      <c r="E123" s="66">
        <v>598</v>
      </c>
      <c r="F123" s="66">
        <v>44</v>
      </c>
      <c r="G123" s="66">
        <f t="shared" si="7"/>
        <v>642</v>
      </c>
      <c r="H123" s="91">
        <f t="shared" si="13"/>
        <v>657.80000000000007</v>
      </c>
      <c r="I123" s="90">
        <f>I122+50</f>
        <v>21250</v>
      </c>
      <c r="J123" s="92">
        <f t="shared" si="9"/>
        <v>13642500</v>
      </c>
      <c r="K123" s="93">
        <f t="shared" si="10"/>
        <v>14461050</v>
      </c>
      <c r="L123" s="94">
        <f t="shared" si="11"/>
        <v>30000</v>
      </c>
      <c r="M123" s="95">
        <f t="shared" si="12"/>
        <v>1841840.0000000002</v>
      </c>
      <c r="N123" s="4"/>
      <c r="R123" s="2"/>
    </row>
    <row r="124" spans="1:18" ht="16.5">
      <c r="A124" s="90">
        <v>123</v>
      </c>
      <c r="B124" s="15">
        <v>2602</v>
      </c>
      <c r="C124" s="15">
        <v>26</v>
      </c>
      <c r="D124" s="15" t="s">
        <v>12</v>
      </c>
      <c r="E124" s="96">
        <v>881</v>
      </c>
      <c r="F124" s="96">
        <v>53</v>
      </c>
      <c r="G124" s="66">
        <f t="shared" si="7"/>
        <v>934</v>
      </c>
      <c r="H124" s="91">
        <f t="shared" si="13"/>
        <v>969.1</v>
      </c>
      <c r="I124" s="90">
        <f>I123</f>
        <v>21250</v>
      </c>
      <c r="J124" s="92">
        <f t="shared" si="9"/>
        <v>19847500</v>
      </c>
      <c r="K124" s="93">
        <f t="shared" si="10"/>
        <v>21038350</v>
      </c>
      <c r="L124" s="94">
        <f t="shared" si="11"/>
        <v>44000</v>
      </c>
      <c r="M124" s="95">
        <f t="shared" si="12"/>
        <v>2713480</v>
      </c>
      <c r="N124" s="4"/>
      <c r="R124" s="2"/>
    </row>
    <row r="125" spans="1:18" ht="16.5">
      <c r="A125" s="90">
        <v>124</v>
      </c>
      <c r="B125" s="15">
        <v>2603</v>
      </c>
      <c r="C125" s="15">
        <v>26</v>
      </c>
      <c r="D125" s="15" t="s">
        <v>13</v>
      </c>
      <c r="E125" s="96">
        <v>637</v>
      </c>
      <c r="F125" s="96">
        <v>50</v>
      </c>
      <c r="G125" s="66">
        <f t="shared" si="7"/>
        <v>687</v>
      </c>
      <c r="H125" s="91">
        <f t="shared" si="13"/>
        <v>700.7</v>
      </c>
      <c r="I125" s="90">
        <f>I124</f>
        <v>21250</v>
      </c>
      <c r="J125" s="92">
        <f t="shared" si="9"/>
        <v>14598750</v>
      </c>
      <c r="K125" s="93">
        <f t="shared" si="10"/>
        <v>15474675</v>
      </c>
      <c r="L125" s="94">
        <f t="shared" si="11"/>
        <v>32000</v>
      </c>
      <c r="M125" s="95">
        <f t="shared" si="12"/>
        <v>1961960.0000000002</v>
      </c>
      <c r="N125" s="4"/>
      <c r="R125" s="2"/>
    </row>
    <row r="126" spans="1:18" ht="16.5">
      <c r="A126" s="90">
        <v>125</v>
      </c>
      <c r="B126" s="15">
        <v>2604</v>
      </c>
      <c r="C126" s="15">
        <v>26</v>
      </c>
      <c r="D126" s="15" t="s">
        <v>12</v>
      </c>
      <c r="E126" s="96">
        <v>897</v>
      </c>
      <c r="F126" s="96">
        <v>85</v>
      </c>
      <c r="G126" s="66">
        <f t="shared" si="7"/>
        <v>982</v>
      </c>
      <c r="H126" s="91">
        <f t="shared" si="13"/>
        <v>986.7</v>
      </c>
      <c r="I126" s="90">
        <f>I125</f>
        <v>21250</v>
      </c>
      <c r="J126" s="92">
        <f t="shared" si="9"/>
        <v>20867500</v>
      </c>
      <c r="K126" s="93">
        <f t="shared" si="10"/>
        <v>22119550</v>
      </c>
      <c r="L126" s="94">
        <f t="shared" si="11"/>
        <v>46000</v>
      </c>
      <c r="M126" s="95">
        <f t="shared" si="12"/>
        <v>2762760</v>
      </c>
      <c r="N126" s="4"/>
      <c r="R126" s="2"/>
    </row>
    <row r="127" spans="1:18" ht="16.5">
      <c r="A127" s="90">
        <v>126</v>
      </c>
      <c r="B127" s="15">
        <v>2605</v>
      </c>
      <c r="C127" s="15">
        <v>26</v>
      </c>
      <c r="D127" s="15" t="s">
        <v>12</v>
      </c>
      <c r="E127" s="96">
        <v>897</v>
      </c>
      <c r="F127" s="96">
        <v>85</v>
      </c>
      <c r="G127" s="66">
        <f t="shared" ref="G127:G187" si="14">E127+F127</f>
        <v>982</v>
      </c>
      <c r="H127" s="91">
        <f t="shared" si="13"/>
        <v>986.7</v>
      </c>
      <c r="I127" s="90">
        <f>I126</f>
        <v>21250</v>
      </c>
      <c r="J127" s="92">
        <f t="shared" si="9"/>
        <v>20867500</v>
      </c>
      <c r="K127" s="93">
        <f t="shared" si="10"/>
        <v>22119550</v>
      </c>
      <c r="L127" s="94">
        <f t="shared" si="11"/>
        <v>46000</v>
      </c>
      <c r="M127" s="95">
        <f t="shared" si="12"/>
        <v>2762760</v>
      </c>
      <c r="N127" s="4"/>
      <c r="R127" s="2"/>
    </row>
    <row r="128" spans="1:18" ht="16.5">
      <c r="A128" s="90">
        <v>127</v>
      </c>
      <c r="B128" s="15">
        <v>2701</v>
      </c>
      <c r="C128" s="15">
        <v>27</v>
      </c>
      <c r="D128" s="15" t="s">
        <v>13</v>
      </c>
      <c r="E128" s="66">
        <v>598</v>
      </c>
      <c r="F128" s="66">
        <v>44</v>
      </c>
      <c r="G128" s="66">
        <f t="shared" si="14"/>
        <v>642</v>
      </c>
      <c r="H128" s="91">
        <f t="shared" si="13"/>
        <v>657.80000000000007</v>
      </c>
      <c r="I128" s="90">
        <f>I127+50</f>
        <v>21300</v>
      </c>
      <c r="J128" s="92">
        <f t="shared" si="9"/>
        <v>13674600</v>
      </c>
      <c r="K128" s="93">
        <f t="shared" si="10"/>
        <v>14495076</v>
      </c>
      <c r="L128" s="94">
        <f t="shared" si="11"/>
        <v>30000</v>
      </c>
      <c r="M128" s="95">
        <f t="shared" si="12"/>
        <v>1841840.0000000002</v>
      </c>
      <c r="N128" s="4"/>
      <c r="R128" s="2"/>
    </row>
    <row r="129" spans="1:18" ht="16.5">
      <c r="A129" s="90">
        <v>128</v>
      </c>
      <c r="B129" s="15">
        <v>2702</v>
      </c>
      <c r="C129" s="15">
        <v>27</v>
      </c>
      <c r="D129" s="15" t="s">
        <v>12</v>
      </c>
      <c r="E129" s="96">
        <v>881</v>
      </c>
      <c r="F129" s="96">
        <v>53</v>
      </c>
      <c r="G129" s="66">
        <f t="shared" si="14"/>
        <v>934</v>
      </c>
      <c r="H129" s="91">
        <f t="shared" si="13"/>
        <v>969.1</v>
      </c>
      <c r="I129" s="90">
        <f>I128</f>
        <v>21300</v>
      </c>
      <c r="J129" s="92">
        <f t="shared" si="9"/>
        <v>19894200</v>
      </c>
      <c r="K129" s="93">
        <f t="shared" si="10"/>
        <v>21087852</v>
      </c>
      <c r="L129" s="94">
        <f t="shared" si="11"/>
        <v>44000</v>
      </c>
      <c r="M129" s="95">
        <f t="shared" si="12"/>
        <v>2713480</v>
      </c>
      <c r="N129" s="4"/>
      <c r="R129" s="2"/>
    </row>
    <row r="130" spans="1:18" ht="16.5">
      <c r="A130" s="90">
        <v>129</v>
      </c>
      <c r="B130" s="15">
        <v>2703</v>
      </c>
      <c r="C130" s="15">
        <v>27</v>
      </c>
      <c r="D130" s="15" t="s">
        <v>13</v>
      </c>
      <c r="E130" s="96">
        <v>637</v>
      </c>
      <c r="F130" s="96">
        <v>50</v>
      </c>
      <c r="G130" s="66">
        <f t="shared" si="14"/>
        <v>687</v>
      </c>
      <c r="H130" s="91">
        <f t="shared" si="13"/>
        <v>700.7</v>
      </c>
      <c r="I130" s="90">
        <f>I129</f>
        <v>21300</v>
      </c>
      <c r="J130" s="92">
        <f t="shared" si="9"/>
        <v>14633100</v>
      </c>
      <c r="K130" s="93">
        <f t="shared" si="10"/>
        <v>15511086</v>
      </c>
      <c r="L130" s="94">
        <f t="shared" si="11"/>
        <v>32500</v>
      </c>
      <c r="M130" s="95">
        <f t="shared" si="12"/>
        <v>1961960.0000000002</v>
      </c>
      <c r="N130" s="4"/>
      <c r="R130" s="2"/>
    </row>
    <row r="131" spans="1:18" ht="16.5">
      <c r="A131" s="90">
        <v>130</v>
      </c>
      <c r="B131" s="15">
        <v>2704</v>
      </c>
      <c r="C131" s="15">
        <v>27</v>
      </c>
      <c r="D131" s="15" t="s">
        <v>12</v>
      </c>
      <c r="E131" s="96">
        <v>897</v>
      </c>
      <c r="F131" s="96">
        <v>85</v>
      </c>
      <c r="G131" s="66">
        <f t="shared" si="14"/>
        <v>982</v>
      </c>
      <c r="H131" s="91">
        <f t="shared" si="13"/>
        <v>986.7</v>
      </c>
      <c r="I131" s="90">
        <f>I130</f>
        <v>21300</v>
      </c>
      <c r="J131" s="92">
        <f t="shared" ref="J131:J194" si="15">G131*I131</f>
        <v>20916600</v>
      </c>
      <c r="K131" s="93">
        <f t="shared" ref="K131:K194" si="16">ROUND(J131*1.06,0)</f>
        <v>22171596</v>
      </c>
      <c r="L131" s="94">
        <f t="shared" ref="L131:L194" si="17">MROUND((K131*0.025/12),500)</f>
        <v>46000</v>
      </c>
      <c r="M131" s="95">
        <f t="shared" ref="M131:M194" si="18">H131*2800</f>
        <v>2762760</v>
      </c>
      <c r="N131" s="4"/>
      <c r="R131" s="2"/>
    </row>
    <row r="132" spans="1:18" ht="16.5">
      <c r="A132" s="90">
        <v>131</v>
      </c>
      <c r="B132" s="15">
        <v>2705</v>
      </c>
      <c r="C132" s="15">
        <v>27</v>
      </c>
      <c r="D132" s="15" t="s">
        <v>12</v>
      </c>
      <c r="E132" s="96">
        <v>897</v>
      </c>
      <c r="F132" s="96">
        <v>85</v>
      </c>
      <c r="G132" s="66">
        <f t="shared" si="14"/>
        <v>982</v>
      </c>
      <c r="H132" s="91">
        <f t="shared" si="13"/>
        <v>986.7</v>
      </c>
      <c r="I132" s="90">
        <f>I131</f>
        <v>21300</v>
      </c>
      <c r="J132" s="92">
        <f t="shared" si="15"/>
        <v>20916600</v>
      </c>
      <c r="K132" s="93">
        <f t="shared" si="16"/>
        <v>22171596</v>
      </c>
      <c r="L132" s="94">
        <f t="shared" si="17"/>
        <v>46000</v>
      </c>
      <c r="M132" s="95">
        <f t="shared" si="18"/>
        <v>2762760</v>
      </c>
      <c r="N132" s="4"/>
      <c r="R132" s="2"/>
    </row>
    <row r="133" spans="1:18" ht="16.5">
      <c r="A133" s="90">
        <v>132</v>
      </c>
      <c r="B133" s="15">
        <v>2802</v>
      </c>
      <c r="C133" s="15">
        <v>28</v>
      </c>
      <c r="D133" s="15" t="s">
        <v>12</v>
      </c>
      <c r="E133" s="96">
        <v>881</v>
      </c>
      <c r="F133" s="96">
        <v>53</v>
      </c>
      <c r="G133" s="66">
        <f t="shared" si="14"/>
        <v>934</v>
      </c>
      <c r="H133" s="91">
        <f t="shared" si="13"/>
        <v>969.1</v>
      </c>
      <c r="I133" s="90">
        <f>I132+50</f>
        <v>21350</v>
      </c>
      <c r="J133" s="92">
        <f t="shared" si="15"/>
        <v>19940900</v>
      </c>
      <c r="K133" s="93">
        <f t="shared" si="16"/>
        <v>21137354</v>
      </c>
      <c r="L133" s="94">
        <f t="shared" si="17"/>
        <v>44000</v>
      </c>
      <c r="M133" s="95">
        <f t="shared" si="18"/>
        <v>2713480</v>
      </c>
      <c r="N133" s="4"/>
      <c r="R133" s="2"/>
    </row>
    <row r="134" spans="1:18" ht="16.5">
      <c r="A134" s="90">
        <v>133</v>
      </c>
      <c r="B134" s="15">
        <v>2803</v>
      </c>
      <c r="C134" s="15">
        <v>28</v>
      </c>
      <c r="D134" s="15" t="s">
        <v>13</v>
      </c>
      <c r="E134" s="96">
        <v>637</v>
      </c>
      <c r="F134" s="96">
        <v>50</v>
      </c>
      <c r="G134" s="66">
        <f t="shared" si="14"/>
        <v>687</v>
      </c>
      <c r="H134" s="91">
        <f t="shared" si="13"/>
        <v>700.7</v>
      </c>
      <c r="I134" s="90">
        <f>I133</f>
        <v>21350</v>
      </c>
      <c r="J134" s="92">
        <f t="shared" si="15"/>
        <v>14667450</v>
      </c>
      <c r="K134" s="93">
        <f t="shared" si="16"/>
        <v>15547497</v>
      </c>
      <c r="L134" s="94">
        <f t="shared" si="17"/>
        <v>32500</v>
      </c>
      <c r="M134" s="95">
        <f t="shared" si="18"/>
        <v>1961960.0000000002</v>
      </c>
      <c r="N134" s="4"/>
      <c r="R134" s="2"/>
    </row>
    <row r="135" spans="1:18" ht="16.5">
      <c r="A135" s="90">
        <v>134</v>
      </c>
      <c r="B135" s="15">
        <v>2804</v>
      </c>
      <c r="C135" s="15">
        <v>28</v>
      </c>
      <c r="D135" s="15" t="s">
        <v>12</v>
      </c>
      <c r="E135" s="96">
        <v>897</v>
      </c>
      <c r="F135" s="96">
        <v>85</v>
      </c>
      <c r="G135" s="66">
        <f t="shared" si="14"/>
        <v>982</v>
      </c>
      <c r="H135" s="91">
        <f t="shared" si="13"/>
        <v>986.7</v>
      </c>
      <c r="I135" s="90">
        <f>I134</f>
        <v>21350</v>
      </c>
      <c r="J135" s="92">
        <f t="shared" si="15"/>
        <v>20965700</v>
      </c>
      <c r="K135" s="93">
        <f t="shared" si="16"/>
        <v>22223642</v>
      </c>
      <c r="L135" s="94">
        <f t="shared" si="17"/>
        <v>46500</v>
      </c>
      <c r="M135" s="95">
        <f t="shared" si="18"/>
        <v>2762760</v>
      </c>
      <c r="N135" s="4"/>
      <c r="R135" s="2"/>
    </row>
    <row r="136" spans="1:18" ht="16.5">
      <c r="A136" s="90">
        <v>135</v>
      </c>
      <c r="B136" s="15">
        <v>2805</v>
      </c>
      <c r="C136" s="15">
        <v>28</v>
      </c>
      <c r="D136" s="15" t="s">
        <v>12</v>
      </c>
      <c r="E136" s="96">
        <v>897</v>
      </c>
      <c r="F136" s="96">
        <v>85</v>
      </c>
      <c r="G136" s="66">
        <f t="shared" si="14"/>
        <v>982</v>
      </c>
      <c r="H136" s="91">
        <f t="shared" si="13"/>
        <v>986.7</v>
      </c>
      <c r="I136" s="90">
        <f>I135</f>
        <v>21350</v>
      </c>
      <c r="J136" s="92">
        <f t="shared" si="15"/>
        <v>20965700</v>
      </c>
      <c r="K136" s="93">
        <f t="shared" si="16"/>
        <v>22223642</v>
      </c>
      <c r="L136" s="94">
        <f t="shared" si="17"/>
        <v>46500</v>
      </c>
      <c r="M136" s="95">
        <f t="shared" si="18"/>
        <v>2762760</v>
      </c>
      <c r="N136" s="4"/>
      <c r="R136" s="2"/>
    </row>
    <row r="137" spans="1:18" ht="16.5">
      <c r="A137" s="90">
        <v>136</v>
      </c>
      <c r="B137" s="15">
        <v>2901</v>
      </c>
      <c r="C137" s="15">
        <v>29</v>
      </c>
      <c r="D137" s="15" t="s">
        <v>13</v>
      </c>
      <c r="E137" s="66">
        <v>598</v>
      </c>
      <c r="F137" s="66">
        <v>44</v>
      </c>
      <c r="G137" s="66">
        <f t="shared" si="14"/>
        <v>642</v>
      </c>
      <c r="H137" s="91">
        <f t="shared" si="13"/>
        <v>657.80000000000007</v>
      </c>
      <c r="I137" s="90">
        <f>I136+50</f>
        <v>21400</v>
      </c>
      <c r="J137" s="92">
        <f t="shared" si="15"/>
        <v>13738800</v>
      </c>
      <c r="K137" s="93">
        <f t="shared" si="16"/>
        <v>14563128</v>
      </c>
      <c r="L137" s="94">
        <f t="shared" si="17"/>
        <v>30500</v>
      </c>
      <c r="M137" s="95">
        <f t="shared" si="18"/>
        <v>1841840.0000000002</v>
      </c>
      <c r="N137" s="4"/>
      <c r="R137" s="2"/>
    </row>
    <row r="138" spans="1:18" ht="16.5">
      <c r="A138" s="90">
        <v>137</v>
      </c>
      <c r="B138" s="15">
        <v>2902</v>
      </c>
      <c r="C138" s="15">
        <v>29</v>
      </c>
      <c r="D138" s="15" t="s">
        <v>12</v>
      </c>
      <c r="E138" s="96">
        <v>881</v>
      </c>
      <c r="F138" s="96">
        <v>53</v>
      </c>
      <c r="G138" s="66">
        <f t="shared" si="14"/>
        <v>934</v>
      </c>
      <c r="H138" s="91">
        <f t="shared" si="13"/>
        <v>969.1</v>
      </c>
      <c r="I138" s="90">
        <f>I137</f>
        <v>21400</v>
      </c>
      <c r="J138" s="92">
        <f t="shared" si="15"/>
        <v>19987600</v>
      </c>
      <c r="K138" s="93">
        <f t="shared" si="16"/>
        <v>21186856</v>
      </c>
      <c r="L138" s="94">
        <f t="shared" si="17"/>
        <v>44000</v>
      </c>
      <c r="M138" s="95">
        <f t="shared" si="18"/>
        <v>2713480</v>
      </c>
      <c r="N138" s="4"/>
      <c r="R138" s="2"/>
    </row>
    <row r="139" spans="1:18" ht="16.5">
      <c r="A139" s="90">
        <v>138</v>
      </c>
      <c r="B139" s="15">
        <v>2903</v>
      </c>
      <c r="C139" s="15">
        <v>29</v>
      </c>
      <c r="D139" s="15" t="s">
        <v>13</v>
      </c>
      <c r="E139" s="96">
        <v>637</v>
      </c>
      <c r="F139" s="96">
        <v>50</v>
      </c>
      <c r="G139" s="66">
        <f t="shared" si="14"/>
        <v>687</v>
      </c>
      <c r="H139" s="91">
        <f t="shared" si="13"/>
        <v>700.7</v>
      </c>
      <c r="I139" s="90">
        <f>I138</f>
        <v>21400</v>
      </c>
      <c r="J139" s="92">
        <f t="shared" si="15"/>
        <v>14701800</v>
      </c>
      <c r="K139" s="93">
        <f t="shared" si="16"/>
        <v>15583908</v>
      </c>
      <c r="L139" s="94">
        <f t="shared" si="17"/>
        <v>32500</v>
      </c>
      <c r="M139" s="95">
        <f t="shared" si="18"/>
        <v>1961960.0000000002</v>
      </c>
      <c r="N139" s="4"/>
      <c r="R139" s="2"/>
    </row>
    <row r="140" spans="1:18" ht="16.5">
      <c r="A140" s="90">
        <v>139</v>
      </c>
      <c r="B140" s="15">
        <v>2904</v>
      </c>
      <c r="C140" s="15">
        <v>29</v>
      </c>
      <c r="D140" s="15" t="s">
        <v>12</v>
      </c>
      <c r="E140" s="96">
        <v>897</v>
      </c>
      <c r="F140" s="96">
        <v>85</v>
      </c>
      <c r="G140" s="66">
        <f t="shared" si="14"/>
        <v>982</v>
      </c>
      <c r="H140" s="91">
        <f t="shared" si="13"/>
        <v>986.7</v>
      </c>
      <c r="I140" s="90">
        <f>I139</f>
        <v>21400</v>
      </c>
      <c r="J140" s="92">
        <f t="shared" si="15"/>
        <v>21014800</v>
      </c>
      <c r="K140" s="93">
        <f t="shared" si="16"/>
        <v>22275688</v>
      </c>
      <c r="L140" s="94">
        <f t="shared" si="17"/>
        <v>46500</v>
      </c>
      <c r="M140" s="95">
        <f t="shared" si="18"/>
        <v>2762760</v>
      </c>
      <c r="N140" s="4"/>
      <c r="R140" s="2"/>
    </row>
    <row r="141" spans="1:18" ht="16.5">
      <c r="A141" s="90">
        <v>140</v>
      </c>
      <c r="B141" s="15">
        <v>2905</v>
      </c>
      <c r="C141" s="15">
        <v>29</v>
      </c>
      <c r="D141" s="15" t="s">
        <v>12</v>
      </c>
      <c r="E141" s="96">
        <v>897</v>
      </c>
      <c r="F141" s="96">
        <v>85</v>
      </c>
      <c r="G141" s="66">
        <f t="shared" si="14"/>
        <v>982</v>
      </c>
      <c r="H141" s="91">
        <f t="shared" si="13"/>
        <v>986.7</v>
      </c>
      <c r="I141" s="90">
        <f>I140</f>
        <v>21400</v>
      </c>
      <c r="J141" s="92">
        <f t="shared" si="15"/>
        <v>21014800</v>
      </c>
      <c r="K141" s="93">
        <f t="shared" si="16"/>
        <v>22275688</v>
      </c>
      <c r="L141" s="94">
        <f t="shared" si="17"/>
        <v>46500</v>
      </c>
      <c r="M141" s="95">
        <f t="shared" si="18"/>
        <v>2762760</v>
      </c>
      <c r="N141" s="4"/>
      <c r="R141" s="2"/>
    </row>
    <row r="142" spans="1:18" ht="16.5">
      <c r="A142" s="90">
        <v>141</v>
      </c>
      <c r="B142" s="15">
        <v>3001</v>
      </c>
      <c r="C142" s="15">
        <v>30</v>
      </c>
      <c r="D142" s="15" t="s">
        <v>13</v>
      </c>
      <c r="E142" s="66">
        <v>598</v>
      </c>
      <c r="F142" s="66">
        <v>44</v>
      </c>
      <c r="G142" s="66">
        <f t="shared" si="14"/>
        <v>642</v>
      </c>
      <c r="H142" s="91">
        <f t="shared" si="13"/>
        <v>657.80000000000007</v>
      </c>
      <c r="I142" s="90">
        <f>I141+50</f>
        <v>21450</v>
      </c>
      <c r="J142" s="92">
        <f t="shared" si="15"/>
        <v>13770900</v>
      </c>
      <c r="K142" s="93">
        <f t="shared" si="16"/>
        <v>14597154</v>
      </c>
      <c r="L142" s="94">
        <f t="shared" si="17"/>
        <v>30500</v>
      </c>
      <c r="M142" s="95">
        <f t="shared" si="18"/>
        <v>1841840.0000000002</v>
      </c>
      <c r="N142" s="4"/>
      <c r="R142" s="2"/>
    </row>
    <row r="143" spans="1:18" ht="16.5">
      <c r="A143" s="90">
        <v>142</v>
      </c>
      <c r="B143" s="15">
        <v>3002</v>
      </c>
      <c r="C143" s="15">
        <v>30</v>
      </c>
      <c r="D143" s="15" t="s">
        <v>12</v>
      </c>
      <c r="E143" s="96">
        <v>881</v>
      </c>
      <c r="F143" s="96">
        <v>53</v>
      </c>
      <c r="G143" s="66">
        <f t="shared" si="14"/>
        <v>934</v>
      </c>
      <c r="H143" s="91">
        <f t="shared" si="13"/>
        <v>969.1</v>
      </c>
      <c r="I143" s="90">
        <f>I142</f>
        <v>21450</v>
      </c>
      <c r="J143" s="92">
        <f t="shared" si="15"/>
        <v>20034300</v>
      </c>
      <c r="K143" s="93">
        <f t="shared" si="16"/>
        <v>21236358</v>
      </c>
      <c r="L143" s="94">
        <f t="shared" si="17"/>
        <v>44000</v>
      </c>
      <c r="M143" s="95">
        <f t="shared" si="18"/>
        <v>2713480</v>
      </c>
      <c r="N143" s="4"/>
      <c r="R143" s="2"/>
    </row>
    <row r="144" spans="1:18" ht="16.5">
      <c r="A144" s="90">
        <v>143</v>
      </c>
      <c r="B144" s="15">
        <v>3003</v>
      </c>
      <c r="C144" s="15">
        <v>30</v>
      </c>
      <c r="D144" s="15" t="s">
        <v>13</v>
      </c>
      <c r="E144" s="96">
        <v>637</v>
      </c>
      <c r="F144" s="96">
        <v>50</v>
      </c>
      <c r="G144" s="66">
        <f t="shared" si="14"/>
        <v>687</v>
      </c>
      <c r="H144" s="91">
        <f t="shared" si="13"/>
        <v>700.7</v>
      </c>
      <c r="I144" s="90">
        <f>I143</f>
        <v>21450</v>
      </c>
      <c r="J144" s="92">
        <f t="shared" si="15"/>
        <v>14736150</v>
      </c>
      <c r="K144" s="93">
        <f t="shared" si="16"/>
        <v>15620319</v>
      </c>
      <c r="L144" s="94">
        <f t="shared" si="17"/>
        <v>32500</v>
      </c>
      <c r="M144" s="95">
        <f t="shared" si="18"/>
        <v>1961960.0000000002</v>
      </c>
      <c r="N144" s="4"/>
      <c r="R144" s="2"/>
    </row>
    <row r="145" spans="1:18" ht="16.5">
      <c r="A145" s="90">
        <v>144</v>
      </c>
      <c r="B145" s="15">
        <v>3004</v>
      </c>
      <c r="C145" s="15">
        <v>30</v>
      </c>
      <c r="D145" s="15" t="s">
        <v>12</v>
      </c>
      <c r="E145" s="96">
        <v>897</v>
      </c>
      <c r="F145" s="96">
        <v>85</v>
      </c>
      <c r="G145" s="66">
        <f t="shared" si="14"/>
        <v>982</v>
      </c>
      <c r="H145" s="91">
        <f t="shared" si="13"/>
        <v>986.7</v>
      </c>
      <c r="I145" s="90">
        <f>I144</f>
        <v>21450</v>
      </c>
      <c r="J145" s="92">
        <f t="shared" si="15"/>
        <v>21063900</v>
      </c>
      <c r="K145" s="93">
        <f t="shared" si="16"/>
        <v>22327734</v>
      </c>
      <c r="L145" s="94">
        <f t="shared" si="17"/>
        <v>46500</v>
      </c>
      <c r="M145" s="95">
        <f t="shared" si="18"/>
        <v>2762760</v>
      </c>
      <c r="N145" s="4"/>
      <c r="R145" s="2"/>
    </row>
    <row r="146" spans="1:18" ht="16.5">
      <c r="A146" s="90">
        <v>145</v>
      </c>
      <c r="B146" s="15">
        <v>3005</v>
      </c>
      <c r="C146" s="15">
        <v>30</v>
      </c>
      <c r="D146" s="15" t="s">
        <v>12</v>
      </c>
      <c r="E146" s="96">
        <v>897</v>
      </c>
      <c r="F146" s="96">
        <v>85</v>
      </c>
      <c r="G146" s="66">
        <f t="shared" si="14"/>
        <v>982</v>
      </c>
      <c r="H146" s="91">
        <f t="shared" si="13"/>
        <v>986.7</v>
      </c>
      <c r="I146" s="90">
        <f>I145</f>
        <v>21450</v>
      </c>
      <c r="J146" s="92">
        <f t="shared" si="15"/>
        <v>21063900</v>
      </c>
      <c r="K146" s="93">
        <f t="shared" si="16"/>
        <v>22327734</v>
      </c>
      <c r="L146" s="94">
        <f t="shared" si="17"/>
        <v>46500</v>
      </c>
      <c r="M146" s="95">
        <f t="shared" si="18"/>
        <v>2762760</v>
      </c>
      <c r="N146" s="4"/>
      <c r="R146" s="2"/>
    </row>
    <row r="147" spans="1:18" ht="16.5">
      <c r="A147" s="90">
        <v>146</v>
      </c>
      <c r="B147" s="15">
        <v>3101</v>
      </c>
      <c r="C147" s="15">
        <v>31</v>
      </c>
      <c r="D147" s="15" t="s">
        <v>13</v>
      </c>
      <c r="E147" s="66">
        <v>598</v>
      </c>
      <c r="F147" s="66">
        <v>44</v>
      </c>
      <c r="G147" s="66">
        <f t="shared" si="14"/>
        <v>642</v>
      </c>
      <c r="H147" s="91">
        <f t="shared" ref="H147:H199" si="19">E147*1.1</f>
        <v>657.80000000000007</v>
      </c>
      <c r="I147" s="90">
        <f>I146+50</f>
        <v>21500</v>
      </c>
      <c r="J147" s="92">
        <f t="shared" si="15"/>
        <v>13803000</v>
      </c>
      <c r="K147" s="93">
        <f t="shared" si="16"/>
        <v>14631180</v>
      </c>
      <c r="L147" s="94">
        <f t="shared" si="17"/>
        <v>30500</v>
      </c>
      <c r="M147" s="95">
        <f t="shared" si="18"/>
        <v>1841840.0000000002</v>
      </c>
      <c r="N147" s="4"/>
      <c r="R147" s="2"/>
    </row>
    <row r="148" spans="1:18" ht="16.5">
      <c r="A148" s="90">
        <v>147</v>
      </c>
      <c r="B148" s="15">
        <v>3102</v>
      </c>
      <c r="C148" s="15">
        <v>31</v>
      </c>
      <c r="D148" s="15" t="s">
        <v>12</v>
      </c>
      <c r="E148" s="96">
        <v>881</v>
      </c>
      <c r="F148" s="96">
        <v>53</v>
      </c>
      <c r="G148" s="66">
        <f t="shared" si="14"/>
        <v>934</v>
      </c>
      <c r="H148" s="91">
        <f t="shared" si="19"/>
        <v>969.1</v>
      </c>
      <c r="I148" s="90">
        <f>I147</f>
        <v>21500</v>
      </c>
      <c r="J148" s="92">
        <f t="shared" si="15"/>
        <v>20081000</v>
      </c>
      <c r="K148" s="93">
        <f t="shared" si="16"/>
        <v>21285860</v>
      </c>
      <c r="L148" s="94">
        <f t="shared" si="17"/>
        <v>44500</v>
      </c>
      <c r="M148" s="95">
        <f t="shared" si="18"/>
        <v>2713480</v>
      </c>
      <c r="N148" s="4"/>
      <c r="R148" s="2"/>
    </row>
    <row r="149" spans="1:18" ht="16.5">
      <c r="A149" s="90">
        <v>148</v>
      </c>
      <c r="B149" s="15">
        <v>3103</v>
      </c>
      <c r="C149" s="15">
        <v>31</v>
      </c>
      <c r="D149" s="15" t="s">
        <v>13</v>
      </c>
      <c r="E149" s="96">
        <v>637</v>
      </c>
      <c r="F149" s="96">
        <v>50</v>
      </c>
      <c r="G149" s="66">
        <f t="shared" si="14"/>
        <v>687</v>
      </c>
      <c r="H149" s="91">
        <f t="shared" si="19"/>
        <v>700.7</v>
      </c>
      <c r="I149" s="90">
        <f>I148</f>
        <v>21500</v>
      </c>
      <c r="J149" s="92">
        <f t="shared" si="15"/>
        <v>14770500</v>
      </c>
      <c r="K149" s="93">
        <f t="shared" si="16"/>
        <v>15656730</v>
      </c>
      <c r="L149" s="94">
        <f t="shared" si="17"/>
        <v>32500</v>
      </c>
      <c r="M149" s="95">
        <f t="shared" si="18"/>
        <v>1961960.0000000002</v>
      </c>
      <c r="N149" s="4"/>
      <c r="R149" s="2"/>
    </row>
    <row r="150" spans="1:18" ht="16.5">
      <c r="A150" s="90">
        <v>149</v>
      </c>
      <c r="B150" s="15">
        <v>3104</v>
      </c>
      <c r="C150" s="15">
        <v>31</v>
      </c>
      <c r="D150" s="15" t="s">
        <v>12</v>
      </c>
      <c r="E150" s="96">
        <v>897</v>
      </c>
      <c r="F150" s="96">
        <v>85</v>
      </c>
      <c r="G150" s="66">
        <f t="shared" si="14"/>
        <v>982</v>
      </c>
      <c r="H150" s="91">
        <f t="shared" si="19"/>
        <v>986.7</v>
      </c>
      <c r="I150" s="90">
        <f>I149</f>
        <v>21500</v>
      </c>
      <c r="J150" s="92">
        <f t="shared" si="15"/>
        <v>21113000</v>
      </c>
      <c r="K150" s="93">
        <f t="shared" si="16"/>
        <v>22379780</v>
      </c>
      <c r="L150" s="94">
        <f t="shared" si="17"/>
        <v>46500</v>
      </c>
      <c r="M150" s="95">
        <f t="shared" si="18"/>
        <v>2762760</v>
      </c>
      <c r="N150" s="4"/>
      <c r="R150" s="2"/>
    </row>
    <row r="151" spans="1:18" ht="16.5">
      <c r="A151" s="90">
        <v>150</v>
      </c>
      <c r="B151" s="15">
        <v>3105</v>
      </c>
      <c r="C151" s="15">
        <v>31</v>
      </c>
      <c r="D151" s="15" t="s">
        <v>12</v>
      </c>
      <c r="E151" s="96">
        <v>897</v>
      </c>
      <c r="F151" s="96">
        <v>85</v>
      </c>
      <c r="G151" s="66">
        <f t="shared" si="14"/>
        <v>982</v>
      </c>
      <c r="H151" s="91">
        <f t="shared" si="19"/>
        <v>986.7</v>
      </c>
      <c r="I151" s="90">
        <f>I150</f>
        <v>21500</v>
      </c>
      <c r="J151" s="92">
        <f t="shared" si="15"/>
        <v>21113000</v>
      </c>
      <c r="K151" s="93">
        <f t="shared" si="16"/>
        <v>22379780</v>
      </c>
      <c r="L151" s="94">
        <f t="shared" si="17"/>
        <v>46500</v>
      </c>
      <c r="M151" s="95">
        <f t="shared" si="18"/>
        <v>2762760</v>
      </c>
      <c r="N151" s="4"/>
      <c r="R151" s="2"/>
    </row>
    <row r="152" spans="1:18" ht="16.5">
      <c r="A152" s="90">
        <v>151</v>
      </c>
      <c r="B152" s="15">
        <v>3201</v>
      </c>
      <c r="C152" s="15">
        <v>32</v>
      </c>
      <c r="D152" s="15" t="s">
        <v>13</v>
      </c>
      <c r="E152" s="66">
        <v>598</v>
      </c>
      <c r="F152" s="66">
        <v>44</v>
      </c>
      <c r="G152" s="66">
        <f t="shared" si="14"/>
        <v>642</v>
      </c>
      <c r="H152" s="91">
        <f t="shared" si="19"/>
        <v>657.80000000000007</v>
      </c>
      <c r="I152" s="90">
        <f>I151+50</f>
        <v>21550</v>
      </c>
      <c r="J152" s="92">
        <f t="shared" si="15"/>
        <v>13835100</v>
      </c>
      <c r="K152" s="93">
        <f t="shared" si="16"/>
        <v>14665206</v>
      </c>
      <c r="L152" s="94">
        <f t="shared" si="17"/>
        <v>30500</v>
      </c>
      <c r="M152" s="95">
        <f t="shared" si="18"/>
        <v>1841840.0000000002</v>
      </c>
      <c r="N152" s="4"/>
      <c r="R152" s="2"/>
    </row>
    <row r="153" spans="1:18" ht="16.5">
      <c r="A153" s="90">
        <v>152</v>
      </c>
      <c r="B153" s="15">
        <v>3202</v>
      </c>
      <c r="C153" s="15">
        <v>32</v>
      </c>
      <c r="D153" s="15" t="s">
        <v>12</v>
      </c>
      <c r="E153" s="96">
        <v>881</v>
      </c>
      <c r="F153" s="96">
        <v>53</v>
      </c>
      <c r="G153" s="66">
        <f t="shared" si="14"/>
        <v>934</v>
      </c>
      <c r="H153" s="91">
        <f t="shared" si="19"/>
        <v>969.1</v>
      </c>
      <c r="I153" s="90">
        <f>I152</f>
        <v>21550</v>
      </c>
      <c r="J153" s="92">
        <f t="shared" si="15"/>
        <v>20127700</v>
      </c>
      <c r="K153" s="93">
        <f t="shared" si="16"/>
        <v>21335362</v>
      </c>
      <c r="L153" s="94">
        <f t="shared" si="17"/>
        <v>44500</v>
      </c>
      <c r="M153" s="95">
        <f t="shared" si="18"/>
        <v>2713480</v>
      </c>
      <c r="N153" s="4"/>
      <c r="R153" s="2"/>
    </row>
    <row r="154" spans="1:18" ht="16.5">
      <c r="A154" s="90">
        <v>153</v>
      </c>
      <c r="B154" s="15">
        <v>3203</v>
      </c>
      <c r="C154" s="15">
        <v>32</v>
      </c>
      <c r="D154" s="15" t="s">
        <v>13</v>
      </c>
      <c r="E154" s="96">
        <v>637</v>
      </c>
      <c r="F154" s="96">
        <v>50</v>
      </c>
      <c r="G154" s="66">
        <f t="shared" si="14"/>
        <v>687</v>
      </c>
      <c r="H154" s="91">
        <f t="shared" si="19"/>
        <v>700.7</v>
      </c>
      <c r="I154" s="90">
        <f>I153</f>
        <v>21550</v>
      </c>
      <c r="J154" s="92">
        <f t="shared" si="15"/>
        <v>14804850</v>
      </c>
      <c r="K154" s="93">
        <f t="shared" si="16"/>
        <v>15693141</v>
      </c>
      <c r="L154" s="94">
        <f t="shared" si="17"/>
        <v>32500</v>
      </c>
      <c r="M154" s="95">
        <f t="shared" si="18"/>
        <v>1961960.0000000002</v>
      </c>
      <c r="N154" s="4"/>
      <c r="R154" s="2"/>
    </row>
    <row r="155" spans="1:18" ht="16.5">
      <c r="A155" s="90">
        <v>154</v>
      </c>
      <c r="B155" s="15">
        <v>3204</v>
      </c>
      <c r="C155" s="15">
        <v>32</v>
      </c>
      <c r="D155" s="15" t="s">
        <v>12</v>
      </c>
      <c r="E155" s="96">
        <v>897</v>
      </c>
      <c r="F155" s="96">
        <v>85</v>
      </c>
      <c r="G155" s="66">
        <f t="shared" si="14"/>
        <v>982</v>
      </c>
      <c r="H155" s="91">
        <f t="shared" si="19"/>
        <v>986.7</v>
      </c>
      <c r="I155" s="90">
        <f>I154</f>
        <v>21550</v>
      </c>
      <c r="J155" s="92">
        <f t="shared" si="15"/>
        <v>21162100</v>
      </c>
      <c r="K155" s="93">
        <f t="shared" si="16"/>
        <v>22431826</v>
      </c>
      <c r="L155" s="94">
        <f t="shared" si="17"/>
        <v>46500</v>
      </c>
      <c r="M155" s="95">
        <f t="shared" si="18"/>
        <v>2762760</v>
      </c>
      <c r="N155" s="4"/>
      <c r="R155" s="2"/>
    </row>
    <row r="156" spans="1:18" ht="16.5">
      <c r="A156" s="90">
        <v>155</v>
      </c>
      <c r="B156" s="15">
        <v>3205</v>
      </c>
      <c r="C156" s="15">
        <v>32</v>
      </c>
      <c r="D156" s="15" t="s">
        <v>12</v>
      </c>
      <c r="E156" s="96">
        <v>897</v>
      </c>
      <c r="F156" s="96">
        <v>85</v>
      </c>
      <c r="G156" s="66">
        <f t="shared" si="14"/>
        <v>982</v>
      </c>
      <c r="H156" s="91">
        <f t="shared" si="19"/>
        <v>986.7</v>
      </c>
      <c r="I156" s="90">
        <f>I155</f>
        <v>21550</v>
      </c>
      <c r="J156" s="92">
        <f t="shared" si="15"/>
        <v>21162100</v>
      </c>
      <c r="K156" s="93">
        <f t="shared" si="16"/>
        <v>22431826</v>
      </c>
      <c r="L156" s="94">
        <f t="shared" si="17"/>
        <v>46500</v>
      </c>
      <c r="M156" s="95">
        <f t="shared" si="18"/>
        <v>2762760</v>
      </c>
      <c r="N156" s="4"/>
      <c r="R156" s="2"/>
    </row>
    <row r="157" spans="1:18" ht="16.5">
      <c r="A157" s="90">
        <v>156</v>
      </c>
      <c r="B157" s="15">
        <v>3302</v>
      </c>
      <c r="C157" s="15">
        <v>33</v>
      </c>
      <c r="D157" s="15" t="s">
        <v>12</v>
      </c>
      <c r="E157" s="96">
        <v>881</v>
      </c>
      <c r="F157" s="96">
        <v>53</v>
      </c>
      <c r="G157" s="66">
        <f t="shared" si="14"/>
        <v>934</v>
      </c>
      <c r="H157" s="91">
        <f t="shared" si="19"/>
        <v>969.1</v>
      </c>
      <c r="I157" s="90">
        <f>I156+50</f>
        <v>21600</v>
      </c>
      <c r="J157" s="92">
        <f t="shared" si="15"/>
        <v>20174400</v>
      </c>
      <c r="K157" s="93">
        <f t="shared" si="16"/>
        <v>21384864</v>
      </c>
      <c r="L157" s="94">
        <f t="shared" si="17"/>
        <v>44500</v>
      </c>
      <c r="M157" s="95">
        <f t="shared" si="18"/>
        <v>2713480</v>
      </c>
      <c r="N157" s="4"/>
      <c r="R157" s="2"/>
    </row>
    <row r="158" spans="1:18" ht="16.5">
      <c r="A158" s="90">
        <v>157</v>
      </c>
      <c r="B158" s="15">
        <v>3303</v>
      </c>
      <c r="C158" s="15">
        <v>33</v>
      </c>
      <c r="D158" s="15" t="s">
        <v>13</v>
      </c>
      <c r="E158" s="96">
        <v>637</v>
      </c>
      <c r="F158" s="96">
        <v>50</v>
      </c>
      <c r="G158" s="66">
        <f t="shared" si="14"/>
        <v>687</v>
      </c>
      <c r="H158" s="91">
        <f t="shared" si="19"/>
        <v>700.7</v>
      </c>
      <c r="I158" s="90">
        <f>I157</f>
        <v>21600</v>
      </c>
      <c r="J158" s="92">
        <f t="shared" si="15"/>
        <v>14839200</v>
      </c>
      <c r="K158" s="93">
        <f t="shared" si="16"/>
        <v>15729552</v>
      </c>
      <c r="L158" s="94">
        <f t="shared" si="17"/>
        <v>33000</v>
      </c>
      <c r="M158" s="95">
        <f t="shared" si="18"/>
        <v>1961960.0000000002</v>
      </c>
      <c r="N158" s="4"/>
      <c r="R158" s="2"/>
    </row>
    <row r="159" spans="1:18" ht="16.5">
      <c r="A159" s="90">
        <v>158</v>
      </c>
      <c r="B159" s="15">
        <v>3304</v>
      </c>
      <c r="C159" s="15">
        <v>33</v>
      </c>
      <c r="D159" s="15" t="s">
        <v>12</v>
      </c>
      <c r="E159" s="96">
        <v>897</v>
      </c>
      <c r="F159" s="96">
        <v>85</v>
      </c>
      <c r="G159" s="66">
        <f t="shared" si="14"/>
        <v>982</v>
      </c>
      <c r="H159" s="91">
        <f t="shared" si="19"/>
        <v>986.7</v>
      </c>
      <c r="I159" s="90">
        <f>I158</f>
        <v>21600</v>
      </c>
      <c r="J159" s="92">
        <f t="shared" si="15"/>
        <v>21211200</v>
      </c>
      <c r="K159" s="93">
        <f t="shared" si="16"/>
        <v>22483872</v>
      </c>
      <c r="L159" s="94">
        <f t="shared" si="17"/>
        <v>47000</v>
      </c>
      <c r="M159" s="95">
        <f t="shared" si="18"/>
        <v>2762760</v>
      </c>
      <c r="N159" s="4"/>
      <c r="R159" s="2"/>
    </row>
    <row r="160" spans="1:18" ht="16.5">
      <c r="A160" s="90">
        <v>159</v>
      </c>
      <c r="B160" s="15">
        <v>3305</v>
      </c>
      <c r="C160" s="15">
        <v>33</v>
      </c>
      <c r="D160" s="15" t="s">
        <v>12</v>
      </c>
      <c r="E160" s="96">
        <v>897</v>
      </c>
      <c r="F160" s="96">
        <v>85</v>
      </c>
      <c r="G160" s="66">
        <f t="shared" si="14"/>
        <v>982</v>
      </c>
      <c r="H160" s="91">
        <f t="shared" si="19"/>
        <v>986.7</v>
      </c>
      <c r="I160" s="90">
        <f>I159</f>
        <v>21600</v>
      </c>
      <c r="J160" s="92">
        <f t="shared" si="15"/>
        <v>21211200</v>
      </c>
      <c r="K160" s="93">
        <f t="shared" si="16"/>
        <v>22483872</v>
      </c>
      <c r="L160" s="94">
        <f t="shared" si="17"/>
        <v>47000</v>
      </c>
      <c r="M160" s="95">
        <f t="shared" si="18"/>
        <v>2762760</v>
      </c>
      <c r="N160" s="4"/>
      <c r="R160" s="2"/>
    </row>
    <row r="161" spans="1:18" ht="16.5">
      <c r="A161" s="90">
        <v>160</v>
      </c>
      <c r="B161" s="15">
        <v>3401</v>
      </c>
      <c r="C161" s="15">
        <v>34</v>
      </c>
      <c r="D161" s="15" t="s">
        <v>13</v>
      </c>
      <c r="E161" s="66">
        <v>598</v>
      </c>
      <c r="F161" s="66">
        <v>44</v>
      </c>
      <c r="G161" s="66">
        <f t="shared" si="14"/>
        <v>642</v>
      </c>
      <c r="H161" s="91">
        <f t="shared" si="19"/>
        <v>657.80000000000007</v>
      </c>
      <c r="I161" s="90">
        <f>I160+50</f>
        <v>21650</v>
      </c>
      <c r="J161" s="92">
        <f t="shared" si="15"/>
        <v>13899300</v>
      </c>
      <c r="K161" s="93">
        <f t="shared" si="16"/>
        <v>14733258</v>
      </c>
      <c r="L161" s="94">
        <f t="shared" si="17"/>
        <v>30500</v>
      </c>
      <c r="M161" s="95">
        <f t="shared" si="18"/>
        <v>1841840.0000000002</v>
      </c>
      <c r="N161" s="4"/>
      <c r="R161" s="2"/>
    </row>
    <row r="162" spans="1:18" ht="16.5">
      <c r="A162" s="90">
        <v>161</v>
      </c>
      <c r="B162" s="15">
        <v>3402</v>
      </c>
      <c r="C162" s="15">
        <v>34</v>
      </c>
      <c r="D162" s="15" t="s">
        <v>12</v>
      </c>
      <c r="E162" s="96">
        <v>881</v>
      </c>
      <c r="F162" s="96">
        <v>53</v>
      </c>
      <c r="G162" s="66">
        <f t="shared" si="14"/>
        <v>934</v>
      </c>
      <c r="H162" s="91">
        <f t="shared" si="19"/>
        <v>969.1</v>
      </c>
      <c r="I162" s="90">
        <f>I161</f>
        <v>21650</v>
      </c>
      <c r="J162" s="92">
        <f t="shared" si="15"/>
        <v>20221100</v>
      </c>
      <c r="K162" s="93">
        <f t="shared" si="16"/>
        <v>21434366</v>
      </c>
      <c r="L162" s="94">
        <f t="shared" si="17"/>
        <v>44500</v>
      </c>
      <c r="M162" s="95">
        <f t="shared" si="18"/>
        <v>2713480</v>
      </c>
      <c r="N162" s="4"/>
      <c r="R162" s="2"/>
    </row>
    <row r="163" spans="1:18" ht="16.5">
      <c r="A163" s="90">
        <v>162</v>
      </c>
      <c r="B163" s="15">
        <v>3403</v>
      </c>
      <c r="C163" s="15">
        <v>34</v>
      </c>
      <c r="D163" s="15" t="s">
        <v>13</v>
      </c>
      <c r="E163" s="96">
        <v>637</v>
      </c>
      <c r="F163" s="96">
        <v>50</v>
      </c>
      <c r="G163" s="66">
        <f t="shared" si="14"/>
        <v>687</v>
      </c>
      <c r="H163" s="91">
        <f t="shared" si="19"/>
        <v>700.7</v>
      </c>
      <c r="I163" s="90">
        <f>I162</f>
        <v>21650</v>
      </c>
      <c r="J163" s="92">
        <f t="shared" si="15"/>
        <v>14873550</v>
      </c>
      <c r="K163" s="93">
        <f t="shared" si="16"/>
        <v>15765963</v>
      </c>
      <c r="L163" s="94">
        <f t="shared" si="17"/>
        <v>33000</v>
      </c>
      <c r="M163" s="95">
        <f t="shared" si="18"/>
        <v>1961960.0000000002</v>
      </c>
      <c r="N163" s="4"/>
      <c r="R163" s="2"/>
    </row>
    <row r="164" spans="1:18" ht="16.5">
      <c r="A164" s="90">
        <v>163</v>
      </c>
      <c r="B164" s="15">
        <v>3404</v>
      </c>
      <c r="C164" s="15">
        <v>34</v>
      </c>
      <c r="D164" s="15" t="s">
        <v>12</v>
      </c>
      <c r="E164" s="96">
        <v>897</v>
      </c>
      <c r="F164" s="96">
        <v>85</v>
      </c>
      <c r="G164" s="66">
        <f t="shared" si="14"/>
        <v>982</v>
      </c>
      <c r="H164" s="91">
        <f t="shared" si="19"/>
        <v>986.7</v>
      </c>
      <c r="I164" s="90">
        <f>I163</f>
        <v>21650</v>
      </c>
      <c r="J164" s="92">
        <f t="shared" si="15"/>
        <v>21260300</v>
      </c>
      <c r="K164" s="93">
        <f t="shared" si="16"/>
        <v>22535918</v>
      </c>
      <c r="L164" s="94">
        <f t="shared" si="17"/>
        <v>47000</v>
      </c>
      <c r="M164" s="95">
        <f t="shared" si="18"/>
        <v>2762760</v>
      </c>
      <c r="N164" s="4"/>
      <c r="R164" s="2"/>
    </row>
    <row r="165" spans="1:18" ht="16.5">
      <c r="A165" s="90">
        <v>164</v>
      </c>
      <c r="B165" s="15">
        <v>3405</v>
      </c>
      <c r="C165" s="15">
        <v>34</v>
      </c>
      <c r="D165" s="15" t="s">
        <v>12</v>
      </c>
      <c r="E165" s="96">
        <v>897</v>
      </c>
      <c r="F165" s="96">
        <v>85</v>
      </c>
      <c r="G165" s="66">
        <f t="shared" si="14"/>
        <v>982</v>
      </c>
      <c r="H165" s="91">
        <f t="shared" si="19"/>
        <v>986.7</v>
      </c>
      <c r="I165" s="90">
        <f>I164</f>
        <v>21650</v>
      </c>
      <c r="J165" s="92">
        <f t="shared" si="15"/>
        <v>21260300</v>
      </c>
      <c r="K165" s="93">
        <f t="shared" si="16"/>
        <v>22535918</v>
      </c>
      <c r="L165" s="94">
        <f t="shared" si="17"/>
        <v>47000</v>
      </c>
      <c r="M165" s="95">
        <f t="shared" si="18"/>
        <v>2762760</v>
      </c>
      <c r="N165" s="4"/>
      <c r="R165" s="2"/>
    </row>
    <row r="166" spans="1:18" ht="16.5">
      <c r="A166" s="90">
        <v>165</v>
      </c>
      <c r="B166" s="15">
        <v>3501</v>
      </c>
      <c r="C166" s="15">
        <v>35</v>
      </c>
      <c r="D166" s="15" t="s">
        <v>13</v>
      </c>
      <c r="E166" s="66">
        <v>598</v>
      </c>
      <c r="F166" s="66">
        <v>44</v>
      </c>
      <c r="G166" s="66">
        <f t="shared" si="14"/>
        <v>642</v>
      </c>
      <c r="H166" s="91">
        <f t="shared" si="19"/>
        <v>657.80000000000007</v>
      </c>
      <c r="I166" s="90">
        <f>I165+50</f>
        <v>21700</v>
      </c>
      <c r="J166" s="92">
        <f t="shared" si="15"/>
        <v>13931400</v>
      </c>
      <c r="K166" s="93">
        <f t="shared" si="16"/>
        <v>14767284</v>
      </c>
      <c r="L166" s="94">
        <f t="shared" si="17"/>
        <v>31000</v>
      </c>
      <c r="M166" s="95">
        <f t="shared" si="18"/>
        <v>1841840.0000000002</v>
      </c>
      <c r="N166" s="4"/>
      <c r="R166" s="2"/>
    </row>
    <row r="167" spans="1:18" ht="16.5">
      <c r="A167" s="90">
        <v>166</v>
      </c>
      <c r="B167" s="15">
        <v>3502</v>
      </c>
      <c r="C167" s="15">
        <v>35</v>
      </c>
      <c r="D167" s="15" t="s">
        <v>12</v>
      </c>
      <c r="E167" s="96">
        <v>881</v>
      </c>
      <c r="F167" s="96">
        <v>53</v>
      </c>
      <c r="G167" s="66">
        <f t="shared" si="14"/>
        <v>934</v>
      </c>
      <c r="H167" s="91">
        <f t="shared" si="19"/>
        <v>969.1</v>
      </c>
      <c r="I167" s="90">
        <f>I166</f>
        <v>21700</v>
      </c>
      <c r="J167" s="92">
        <f t="shared" si="15"/>
        <v>20267800</v>
      </c>
      <c r="K167" s="93">
        <f t="shared" si="16"/>
        <v>21483868</v>
      </c>
      <c r="L167" s="94">
        <f t="shared" si="17"/>
        <v>45000</v>
      </c>
      <c r="M167" s="95">
        <f t="shared" si="18"/>
        <v>2713480</v>
      </c>
      <c r="N167" s="4"/>
      <c r="R167" s="2"/>
    </row>
    <row r="168" spans="1:18" ht="16.5">
      <c r="A168" s="90">
        <v>167</v>
      </c>
      <c r="B168" s="15">
        <v>3503</v>
      </c>
      <c r="C168" s="15">
        <v>35</v>
      </c>
      <c r="D168" s="15" t="s">
        <v>13</v>
      </c>
      <c r="E168" s="96">
        <v>637</v>
      </c>
      <c r="F168" s="96">
        <v>50</v>
      </c>
      <c r="G168" s="66">
        <f t="shared" si="14"/>
        <v>687</v>
      </c>
      <c r="H168" s="91">
        <f t="shared" si="19"/>
        <v>700.7</v>
      </c>
      <c r="I168" s="90">
        <f>I167</f>
        <v>21700</v>
      </c>
      <c r="J168" s="92">
        <f t="shared" si="15"/>
        <v>14907900</v>
      </c>
      <c r="K168" s="93">
        <f t="shared" si="16"/>
        <v>15802374</v>
      </c>
      <c r="L168" s="94">
        <f t="shared" si="17"/>
        <v>33000</v>
      </c>
      <c r="M168" s="95">
        <f t="shared" si="18"/>
        <v>1961960.0000000002</v>
      </c>
      <c r="N168" s="4"/>
      <c r="R168" s="2"/>
    </row>
    <row r="169" spans="1:18" ht="16.5">
      <c r="A169" s="90">
        <v>168</v>
      </c>
      <c r="B169" s="15">
        <v>3504</v>
      </c>
      <c r="C169" s="15">
        <v>35</v>
      </c>
      <c r="D169" s="15" t="s">
        <v>12</v>
      </c>
      <c r="E169" s="96">
        <v>897</v>
      </c>
      <c r="F169" s="96">
        <v>85</v>
      </c>
      <c r="G169" s="66">
        <f t="shared" si="14"/>
        <v>982</v>
      </c>
      <c r="H169" s="91">
        <f t="shared" si="19"/>
        <v>986.7</v>
      </c>
      <c r="I169" s="90">
        <f>I168</f>
        <v>21700</v>
      </c>
      <c r="J169" s="92">
        <f t="shared" si="15"/>
        <v>21309400</v>
      </c>
      <c r="K169" s="93">
        <f t="shared" si="16"/>
        <v>22587964</v>
      </c>
      <c r="L169" s="94">
        <f t="shared" si="17"/>
        <v>47000</v>
      </c>
      <c r="M169" s="95">
        <f t="shared" si="18"/>
        <v>2762760</v>
      </c>
      <c r="N169" s="4"/>
      <c r="R169" s="2"/>
    </row>
    <row r="170" spans="1:18" ht="16.5">
      <c r="A170" s="90">
        <v>169</v>
      </c>
      <c r="B170" s="15">
        <v>3505</v>
      </c>
      <c r="C170" s="15">
        <v>35</v>
      </c>
      <c r="D170" s="15" t="s">
        <v>12</v>
      </c>
      <c r="E170" s="96">
        <v>897</v>
      </c>
      <c r="F170" s="96">
        <v>85</v>
      </c>
      <c r="G170" s="66">
        <f t="shared" si="14"/>
        <v>982</v>
      </c>
      <c r="H170" s="91">
        <f t="shared" si="19"/>
        <v>986.7</v>
      </c>
      <c r="I170" s="90">
        <f>I169</f>
        <v>21700</v>
      </c>
      <c r="J170" s="92">
        <f t="shared" si="15"/>
        <v>21309400</v>
      </c>
      <c r="K170" s="93">
        <f t="shared" si="16"/>
        <v>22587964</v>
      </c>
      <c r="L170" s="94">
        <f t="shared" si="17"/>
        <v>47000</v>
      </c>
      <c r="M170" s="95">
        <f t="shared" si="18"/>
        <v>2762760</v>
      </c>
      <c r="N170" s="4"/>
      <c r="R170" s="2"/>
    </row>
    <row r="171" spans="1:18" ht="16.5">
      <c r="A171" s="90">
        <v>170</v>
      </c>
      <c r="B171" s="15">
        <v>3601</v>
      </c>
      <c r="C171" s="15">
        <v>36</v>
      </c>
      <c r="D171" s="15" t="s">
        <v>13</v>
      </c>
      <c r="E171" s="66">
        <v>598</v>
      </c>
      <c r="F171" s="66">
        <v>44</v>
      </c>
      <c r="G171" s="66">
        <f t="shared" si="14"/>
        <v>642</v>
      </c>
      <c r="H171" s="91">
        <f t="shared" si="19"/>
        <v>657.80000000000007</v>
      </c>
      <c r="I171" s="90">
        <f>I170+50</f>
        <v>21750</v>
      </c>
      <c r="J171" s="92">
        <f t="shared" si="15"/>
        <v>13963500</v>
      </c>
      <c r="K171" s="93">
        <f t="shared" si="16"/>
        <v>14801310</v>
      </c>
      <c r="L171" s="94">
        <f t="shared" si="17"/>
        <v>31000</v>
      </c>
      <c r="M171" s="95">
        <f t="shared" si="18"/>
        <v>1841840.0000000002</v>
      </c>
      <c r="N171" s="4"/>
      <c r="R171" s="2"/>
    </row>
    <row r="172" spans="1:18" ht="16.5">
      <c r="A172" s="90">
        <v>171</v>
      </c>
      <c r="B172" s="15">
        <v>3602</v>
      </c>
      <c r="C172" s="15">
        <v>36</v>
      </c>
      <c r="D172" s="15" t="s">
        <v>12</v>
      </c>
      <c r="E172" s="96">
        <v>881</v>
      </c>
      <c r="F172" s="96">
        <v>53</v>
      </c>
      <c r="G172" s="66">
        <f t="shared" si="14"/>
        <v>934</v>
      </c>
      <c r="H172" s="91">
        <f t="shared" si="19"/>
        <v>969.1</v>
      </c>
      <c r="I172" s="90">
        <f>I171</f>
        <v>21750</v>
      </c>
      <c r="J172" s="92">
        <f t="shared" si="15"/>
        <v>20314500</v>
      </c>
      <c r="K172" s="93">
        <f t="shared" si="16"/>
        <v>21533370</v>
      </c>
      <c r="L172" s="94">
        <f t="shared" si="17"/>
        <v>45000</v>
      </c>
      <c r="M172" s="95">
        <f t="shared" si="18"/>
        <v>2713480</v>
      </c>
      <c r="N172" s="4"/>
      <c r="R172" s="2"/>
    </row>
    <row r="173" spans="1:18" ht="16.5">
      <c r="A173" s="90">
        <v>172</v>
      </c>
      <c r="B173" s="15">
        <v>3603</v>
      </c>
      <c r="C173" s="15">
        <v>36</v>
      </c>
      <c r="D173" s="15" t="s">
        <v>13</v>
      </c>
      <c r="E173" s="96">
        <v>637</v>
      </c>
      <c r="F173" s="96">
        <v>50</v>
      </c>
      <c r="G173" s="66">
        <f t="shared" si="14"/>
        <v>687</v>
      </c>
      <c r="H173" s="91">
        <f t="shared" si="19"/>
        <v>700.7</v>
      </c>
      <c r="I173" s="90">
        <f>I172</f>
        <v>21750</v>
      </c>
      <c r="J173" s="92">
        <f t="shared" si="15"/>
        <v>14942250</v>
      </c>
      <c r="K173" s="93">
        <f t="shared" si="16"/>
        <v>15838785</v>
      </c>
      <c r="L173" s="94">
        <f t="shared" si="17"/>
        <v>33000</v>
      </c>
      <c r="M173" s="95">
        <f t="shared" si="18"/>
        <v>1961960.0000000002</v>
      </c>
      <c r="N173" s="4"/>
      <c r="R173" s="2"/>
    </row>
    <row r="174" spans="1:18" ht="16.5">
      <c r="A174" s="90">
        <v>173</v>
      </c>
      <c r="B174" s="15">
        <v>3604</v>
      </c>
      <c r="C174" s="15">
        <v>36</v>
      </c>
      <c r="D174" s="15" t="s">
        <v>12</v>
      </c>
      <c r="E174" s="96">
        <v>897</v>
      </c>
      <c r="F174" s="96">
        <v>85</v>
      </c>
      <c r="G174" s="66">
        <f t="shared" si="14"/>
        <v>982</v>
      </c>
      <c r="H174" s="91">
        <f t="shared" si="19"/>
        <v>986.7</v>
      </c>
      <c r="I174" s="90">
        <f>I173</f>
        <v>21750</v>
      </c>
      <c r="J174" s="92">
        <f t="shared" si="15"/>
        <v>21358500</v>
      </c>
      <c r="K174" s="93">
        <f t="shared" si="16"/>
        <v>22640010</v>
      </c>
      <c r="L174" s="94">
        <f t="shared" si="17"/>
        <v>47000</v>
      </c>
      <c r="M174" s="95">
        <f t="shared" si="18"/>
        <v>2762760</v>
      </c>
      <c r="N174" s="4"/>
      <c r="R174" s="2"/>
    </row>
    <row r="175" spans="1:18" ht="16.5">
      <c r="A175" s="90">
        <v>174</v>
      </c>
      <c r="B175" s="15">
        <v>3605</v>
      </c>
      <c r="C175" s="15">
        <v>36</v>
      </c>
      <c r="D175" s="15" t="s">
        <v>12</v>
      </c>
      <c r="E175" s="96">
        <v>897</v>
      </c>
      <c r="F175" s="96">
        <v>85</v>
      </c>
      <c r="G175" s="66">
        <f t="shared" si="14"/>
        <v>982</v>
      </c>
      <c r="H175" s="91">
        <f t="shared" si="19"/>
        <v>986.7</v>
      </c>
      <c r="I175" s="90">
        <f>I174</f>
        <v>21750</v>
      </c>
      <c r="J175" s="92">
        <f t="shared" si="15"/>
        <v>21358500</v>
      </c>
      <c r="K175" s="93">
        <f t="shared" si="16"/>
        <v>22640010</v>
      </c>
      <c r="L175" s="94">
        <f t="shared" si="17"/>
        <v>47000</v>
      </c>
      <c r="M175" s="95">
        <f t="shared" si="18"/>
        <v>2762760</v>
      </c>
      <c r="N175" s="4"/>
      <c r="R175" s="2"/>
    </row>
    <row r="176" spans="1:18" ht="16.5">
      <c r="A176" s="90">
        <v>175</v>
      </c>
      <c r="B176" s="15">
        <v>3701</v>
      </c>
      <c r="C176" s="15">
        <v>37</v>
      </c>
      <c r="D176" s="15" t="s">
        <v>13</v>
      </c>
      <c r="E176" s="66">
        <v>598</v>
      </c>
      <c r="F176" s="66">
        <v>44</v>
      </c>
      <c r="G176" s="66">
        <f t="shared" si="14"/>
        <v>642</v>
      </c>
      <c r="H176" s="91">
        <f t="shared" si="19"/>
        <v>657.80000000000007</v>
      </c>
      <c r="I176" s="90">
        <f>I175+50</f>
        <v>21800</v>
      </c>
      <c r="J176" s="92">
        <f t="shared" si="15"/>
        <v>13995600</v>
      </c>
      <c r="K176" s="93">
        <f t="shared" si="16"/>
        <v>14835336</v>
      </c>
      <c r="L176" s="94">
        <f t="shared" si="17"/>
        <v>31000</v>
      </c>
      <c r="M176" s="95">
        <f t="shared" si="18"/>
        <v>1841840.0000000002</v>
      </c>
      <c r="N176" s="4"/>
      <c r="R176" s="2"/>
    </row>
    <row r="177" spans="1:18" ht="16.5">
      <c r="A177" s="90">
        <v>176</v>
      </c>
      <c r="B177" s="15">
        <v>3702</v>
      </c>
      <c r="C177" s="15">
        <v>37</v>
      </c>
      <c r="D177" s="15" t="s">
        <v>12</v>
      </c>
      <c r="E177" s="96">
        <v>881</v>
      </c>
      <c r="F177" s="96">
        <v>53</v>
      </c>
      <c r="G177" s="66">
        <f t="shared" si="14"/>
        <v>934</v>
      </c>
      <c r="H177" s="91">
        <f t="shared" si="19"/>
        <v>969.1</v>
      </c>
      <c r="I177" s="90">
        <f>I176</f>
        <v>21800</v>
      </c>
      <c r="J177" s="92">
        <f t="shared" si="15"/>
        <v>20361200</v>
      </c>
      <c r="K177" s="93">
        <f t="shared" si="16"/>
        <v>21582872</v>
      </c>
      <c r="L177" s="94">
        <f t="shared" si="17"/>
        <v>45000</v>
      </c>
      <c r="M177" s="95">
        <f t="shared" si="18"/>
        <v>2713480</v>
      </c>
      <c r="N177" s="4"/>
      <c r="R177" s="2"/>
    </row>
    <row r="178" spans="1:18" ht="16.5">
      <c r="A178" s="90">
        <v>177</v>
      </c>
      <c r="B178" s="15">
        <v>3703</v>
      </c>
      <c r="C178" s="15">
        <v>37</v>
      </c>
      <c r="D178" s="15" t="s">
        <v>13</v>
      </c>
      <c r="E178" s="96">
        <v>637</v>
      </c>
      <c r="F178" s="96">
        <v>50</v>
      </c>
      <c r="G178" s="66">
        <f t="shared" si="14"/>
        <v>687</v>
      </c>
      <c r="H178" s="91">
        <f t="shared" si="19"/>
        <v>700.7</v>
      </c>
      <c r="I178" s="90">
        <f>I177</f>
        <v>21800</v>
      </c>
      <c r="J178" s="92">
        <f t="shared" si="15"/>
        <v>14976600</v>
      </c>
      <c r="K178" s="93">
        <f t="shared" si="16"/>
        <v>15875196</v>
      </c>
      <c r="L178" s="94">
        <f t="shared" si="17"/>
        <v>33000</v>
      </c>
      <c r="M178" s="95">
        <f t="shared" si="18"/>
        <v>1961960.0000000002</v>
      </c>
      <c r="N178" s="4"/>
      <c r="R178" s="2"/>
    </row>
    <row r="179" spans="1:18" ht="16.5">
      <c r="A179" s="90">
        <v>178</v>
      </c>
      <c r="B179" s="15">
        <v>3704</v>
      </c>
      <c r="C179" s="15">
        <v>37</v>
      </c>
      <c r="D179" s="15" t="s">
        <v>12</v>
      </c>
      <c r="E179" s="96">
        <v>897</v>
      </c>
      <c r="F179" s="96">
        <v>85</v>
      </c>
      <c r="G179" s="66">
        <f t="shared" si="14"/>
        <v>982</v>
      </c>
      <c r="H179" s="91">
        <f t="shared" si="19"/>
        <v>986.7</v>
      </c>
      <c r="I179" s="90">
        <f>I178</f>
        <v>21800</v>
      </c>
      <c r="J179" s="92">
        <f t="shared" si="15"/>
        <v>21407600</v>
      </c>
      <c r="K179" s="93">
        <f t="shared" si="16"/>
        <v>22692056</v>
      </c>
      <c r="L179" s="94">
        <f t="shared" si="17"/>
        <v>47500</v>
      </c>
      <c r="M179" s="95">
        <f t="shared" si="18"/>
        <v>2762760</v>
      </c>
      <c r="N179" s="4"/>
      <c r="R179" s="2"/>
    </row>
    <row r="180" spans="1:18" ht="16.5">
      <c r="A180" s="90">
        <v>179</v>
      </c>
      <c r="B180" s="15">
        <v>3705</v>
      </c>
      <c r="C180" s="15">
        <v>37</v>
      </c>
      <c r="D180" s="15" t="s">
        <v>12</v>
      </c>
      <c r="E180" s="96">
        <v>897</v>
      </c>
      <c r="F180" s="96">
        <v>85</v>
      </c>
      <c r="G180" s="66">
        <f t="shared" si="14"/>
        <v>982</v>
      </c>
      <c r="H180" s="91">
        <f t="shared" si="19"/>
        <v>986.7</v>
      </c>
      <c r="I180" s="90">
        <f>I179</f>
        <v>21800</v>
      </c>
      <c r="J180" s="92">
        <f t="shared" si="15"/>
        <v>21407600</v>
      </c>
      <c r="K180" s="93">
        <f t="shared" si="16"/>
        <v>22692056</v>
      </c>
      <c r="L180" s="94">
        <f t="shared" si="17"/>
        <v>47500</v>
      </c>
      <c r="M180" s="95">
        <f t="shared" si="18"/>
        <v>2762760</v>
      </c>
      <c r="N180" s="4"/>
      <c r="R180" s="2"/>
    </row>
    <row r="181" spans="1:18" ht="16.5">
      <c r="A181" s="90">
        <v>180</v>
      </c>
      <c r="B181" s="15">
        <v>3802</v>
      </c>
      <c r="C181" s="15">
        <v>38</v>
      </c>
      <c r="D181" s="15" t="s">
        <v>12</v>
      </c>
      <c r="E181" s="96">
        <v>881</v>
      </c>
      <c r="F181" s="96">
        <v>53</v>
      </c>
      <c r="G181" s="66">
        <f t="shared" si="14"/>
        <v>934</v>
      </c>
      <c r="H181" s="91">
        <f t="shared" si="19"/>
        <v>969.1</v>
      </c>
      <c r="I181" s="90">
        <f>I180+50</f>
        <v>21850</v>
      </c>
      <c r="J181" s="92">
        <f t="shared" si="15"/>
        <v>20407900</v>
      </c>
      <c r="K181" s="93">
        <f t="shared" si="16"/>
        <v>21632374</v>
      </c>
      <c r="L181" s="94">
        <f t="shared" si="17"/>
        <v>45000</v>
      </c>
      <c r="M181" s="95">
        <f t="shared" si="18"/>
        <v>2713480</v>
      </c>
      <c r="N181" s="4"/>
      <c r="R181" s="2"/>
    </row>
    <row r="182" spans="1:18" ht="16.5">
      <c r="A182" s="90">
        <v>181</v>
      </c>
      <c r="B182" s="15">
        <v>3803</v>
      </c>
      <c r="C182" s="15">
        <v>38</v>
      </c>
      <c r="D182" s="15" t="s">
        <v>13</v>
      </c>
      <c r="E182" s="96">
        <v>637</v>
      </c>
      <c r="F182" s="96">
        <v>50</v>
      </c>
      <c r="G182" s="66">
        <f t="shared" si="14"/>
        <v>687</v>
      </c>
      <c r="H182" s="91">
        <f t="shared" si="19"/>
        <v>700.7</v>
      </c>
      <c r="I182" s="90">
        <f>I181</f>
        <v>21850</v>
      </c>
      <c r="J182" s="92">
        <f t="shared" si="15"/>
        <v>15010950</v>
      </c>
      <c r="K182" s="93">
        <f t="shared" si="16"/>
        <v>15911607</v>
      </c>
      <c r="L182" s="94">
        <f t="shared" si="17"/>
        <v>33000</v>
      </c>
      <c r="M182" s="95">
        <f t="shared" si="18"/>
        <v>1961960.0000000002</v>
      </c>
      <c r="N182" s="4"/>
      <c r="R182" s="2"/>
    </row>
    <row r="183" spans="1:18" ht="16.5">
      <c r="A183" s="90">
        <v>182</v>
      </c>
      <c r="B183" s="15">
        <v>3804</v>
      </c>
      <c r="C183" s="15">
        <v>38</v>
      </c>
      <c r="D183" s="15" t="s">
        <v>12</v>
      </c>
      <c r="E183" s="96">
        <v>897</v>
      </c>
      <c r="F183" s="96">
        <v>85</v>
      </c>
      <c r="G183" s="66">
        <f t="shared" si="14"/>
        <v>982</v>
      </c>
      <c r="H183" s="91">
        <f t="shared" si="19"/>
        <v>986.7</v>
      </c>
      <c r="I183" s="90">
        <f>I182</f>
        <v>21850</v>
      </c>
      <c r="J183" s="92">
        <f t="shared" si="15"/>
        <v>21456700</v>
      </c>
      <c r="K183" s="93">
        <f t="shared" si="16"/>
        <v>22744102</v>
      </c>
      <c r="L183" s="94">
        <f t="shared" si="17"/>
        <v>47500</v>
      </c>
      <c r="M183" s="95">
        <f t="shared" si="18"/>
        <v>2762760</v>
      </c>
      <c r="N183" s="4"/>
      <c r="R183" s="2"/>
    </row>
    <row r="184" spans="1:18" ht="16.5">
      <c r="A184" s="90">
        <v>183</v>
      </c>
      <c r="B184" s="15">
        <v>3805</v>
      </c>
      <c r="C184" s="15">
        <v>38</v>
      </c>
      <c r="D184" s="15" t="s">
        <v>12</v>
      </c>
      <c r="E184" s="96">
        <v>897</v>
      </c>
      <c r="F184" s="96">
        <v>85</v>
      </c>
      <c r="G184" s="66">
        <f t="shared" si="14"/>
        <v>982</v>
      </c>
      <c r="H184" s="91">
        <f t="shared" si="19"/>
        <v>986.7</v>
      </c>
      <c r="I184" s="90">
        <f>I183</f>
        <v>21850</v>
      </c>
      <c r="J184" s="92">
        <f t="shared" si="15"/>
        <v>21456700</v>
      </c>
      <c r="K184" s="93">
        <f t="shared" si="16"/>
        <v>22744102</v>
      </c>
      <c r="L184" s="94">
        <f t="shared" si="17"/>
        <v>47500</v>
      </c>
      <c r="M184" s="95">
        <f t="shared" si="18"/>
        <v>2762760</v>
      </c>
      <c r="N184" s="4"/>
      <c r="R184" s="2"/>
    </row>
    <row r="185" spans="1:18" ht="16.5">
      <c r="A185" s="90">
        <v>184</v>
      </c>
      <c r="B185" s="15">
        <v>3901</v>
      </c>
      <c r="C185" s="15">
        <v>39</v>
      </c>
      <c r="D185" s="15" t="s">
        <v>13</v>
      </c>
      <c r="E185" s="66">
        <v>598</v>
      </c>
      <c r="F185" s="66">
        <v>44</v>
      </c>
      <c r="G185" s="66">
        <f t="shared" si="14"/>
        <v>642</v>
      </c>
      <c r="H185" s="91">
        <f t="shared" si="19"/>
        <v>657.80000000000007</v>
      </c>
      <c r="I185" s="90">
        <f>I184+50</f>
        <v>21900</v>
      </c>
      <c r="J185" s="92">
        <f t="shared" si="15"/>
        <v>14059800</v>
      </c>
      <c r="K185" s="93">
        <f t="shared" si="16"/>
        <v>14903388</v>
      </c>
      <c r="L185" s="94">
        <f t="shared" si="17"/>
        <v>31000</v>
      </c>
      <c r="M185" s="95">
        <f t="shared" si="18"/>
        <v>1841840.0000000002</v>
      </c>
      <c r="N185" s="4"/>
      <c r="R185" s="2"/>
    </row>
    <row r="186" spans="1:18" ht="16.5">
      <c r="A186" s="90">
        <v>185</v>
      </c>
      <c r="B186" s="15">
        <v>3902</v>
      </c>
      <c r="C186" s="15">
        <v>39</v>
      </c>
      <c r="D186" s="15" t="s">
        <v>12</v>
      </c>
      <c r="E186" s="96">
        <v>881</v>
      </c>
      <c r="F186" s="96">
        <v>53</v>
      </c>
      <c r="G186" s="66">
        <f t="shared" si="14"/>
        <v>934</v>
      </c>
      <c r="H186" s="91">
        <f t="shared" si="19"/>
        <v>969.1</v>
      </c>
      <c r="I186" s="90">
        <f>I185</f>
        <v>21900</v>
      </c>
      <c r="J186" s="92">
        <f t="shared" si="15"/>
        <v>20454600</v>
      </c>
      <c r="K186" s="93">
        <f t="shared" si="16"/>
        <v>21681876</v>
      </c>
      <c r="L186" s="94">
        <f t="shared" si="17"/>
        <v>45000</v>
      </c>
      <c r="M186" s="95">
        <f t="shared" si="18"/>
        <v>2713480</v>
      </c>
      <c r="N186" s="4"/>
      <c r="R186" s="2"/>
    </row>
    <row r="187" spans="1:18" ht="16.5">
      <c r="A187" s="90">
        <v>186</v>
      </c>
      <c r="B187" s="15">
        <v>3903</v>
      </c>
      <c r="C187" s="15">
        <v>39</v>
      </c>
      <c r="D187" s="15" t="s">
        <v>13</v>
      </c>
      <c r="E187" s="96">
        <v>637</v>
      </c>
      <c r="F187" s="96">
        <v>50</v>
      </c>
      <c r="G187" s="66">
        <f t="shared" si="14"/>
        <v>687</v>
      </c>
      <c r="H187" s="91">
        <f t="shared" si="19"/>
        <v>700.7</v>
      </c>
      <c r="I187" s="90">
        <f>I186</f>
        <v>21900</v>
      </c>
      <c r="J187" s="92">
        <f t="shared" si="15"/>
        <v>15045300</v>
      </c>
      <c r="K187" s="93">
        <f t="shared" si="16"/>
        <v>15948018</v>
      </c>
      <c r="L187" s="94">
        <f t="shared" si="17"/>
        <v>33000</v>
      </c>
      <c r="M187" s="95">
        <f t="shared" si="18"/>
        <v>1961960.0000000002</v>
      </c>
      <c r="N187" s="4"/>
      <c r="R187" s="2"/>
    </row>
    <row r="188" spans="1:18" ht="16.5">
      <c r="A188" s="90">
        <v>187</v>
      </c>
      <c r="B188" s="15">
        <v>3904</v>
      </c>
      <c r="C188" s="15">
        <v>39</v>
      </c>
      <c r="D188" s="15" t="s">
        <v>12</v>
      </c>
      <c r="E188" s="96">
        <v>897</v>
      </c>
      <c r="F188" s="96">
        <v>85</v>
      </c>
      <c r="G188" s="66">
        <f t="shared" ref="G188:G199" si="20">E188+F188</f>
        <v>982</v>
      </c>
      <c r="H188" s="91">
        <f t="shared" si="19"/>
        <v>986.7</v>
      </c>
      <c r="I188" s="90">
        <f>I187</f>
        <v>21900</v>
      </c>
      <c r="J188" s="92">
        <f t="shared" si="15"/>
        <v>21505800</v>
      </c>
      <c r="K188" s="93">
        <f t="shared" si="16"/>
        <v>22796148</v>
      </c>
      <c r="L188" s="94">
        <f t="shared" si="17"/>
        <v>47500</v>
      </c>
      <c r="M188" s="95">
        <f t="shared" si="18"/>
        <v>2762760</v>
      </c>
      <c r="N188" s="4"/>
      <c r="R188" s="2"/>
    </row>
    <row r="189" spans="1:18" ht="16.5">
      <c r="A189" s="90">
        <v>188</v>
      </c>
      <c r="B189" s="15">
        <v>3905</v>
      </c>
      <c r="C189" s="15">
        <v>39</v>
      </c>
      <c r="D189" s="15" t="s">
        <v>12</v>
      </c>
      <c r="E189" s="96">
        <v>897</v>
      </c>
      <c r="F189" s="96">
        <v>85</v>
      </c>
      <c r="G189" s="66">
        <f t="shared" si="20"/>
        <v>982</v>
      </c>
      <c r="H189" s="91">
        <f t="shared" si="19"/>
        <v>986.7</v>
      </c>
      <c r="I189" s="90">
        <f>I188</f>
        <v>21900</v>
      </c>
      <c r="J189" s="92">
        <f t="shared" si="15"/>
        <v>21505800</v>
      </c>
      <c r="K189" s="93">
        <f t="shared" si="16"/>
        <v>22796148</v>
      </c>
      <c r="L189" s="94">
        <f t="shared" si="17"/>
        <v>47500</v>
      </c>
      <c r="M189" s="95">
        <f t="shared" si="18"/>
        <v>2762760</v>
      </c>
      <c r="N189" s="4"/>
      <c r="R189" s="2"/>
    </row>
    <row r="190" spans="1:18" ht="16.5">
      <c r="A190" s="90">
        <v>189</v>
      </c>
      <c r="B190" s="15">
        <v>4001</v>
      </c>
      <c r="C190" s="15">
        <v>40</v>
      </c>
      <c r="D190" s="15" t="s">
        <v>13</v>
      </c>
      <c r="E190" s="66">
        <v>598</v>
      </c>
      <c r="F190" s="66">
        <v>44</v>
      </c>
      <c r="G190" s="66">
        <f t="shared" si="20"/>
        <v>642</v>
      </c>
      <c r="H190" s="91">
        <f t="shared" si="19"/>
        <v>657.80000000000007</v>
      </c>
      <c r="I190" s="90">
        <f>I189+50</f>
        <v>21950</v>
      </c>
      <c r="J190" s="92">
        <f t="shared" si="15"/>
        <v>14091900</v>
      </c>
      <c r="K190" s="93">
        <f t="shared" si="16"/>
        <v>14937414</v>
      </c>
      <c r="L190" s="94">
        <f t="shared" si="17"/>
        <v>31000</v>
      </c>
      <c r="M190" s="95">
        <f t="shared" si="18"/>
        <v>1841840.0000000002</v>
      </c>
      <c r="N190" s="4"/>
      <c r="R190" s="2"/>
    </row>
    <row r="191" spans="1:18" ht="16.5">
      <c r="A191" s="90">
        <v>190</v>
      </c>
      <c r="B191" s="15">
        <v>4002</v>
      </c>
      <c r="C191" s="15">
        <v>40</v>
      </c>
      <c r="D191" s="15" t="s">
        <v>12</v>
      </c>
      <c r="E191" s="96">
        <v>881</v>
      </c>
      <c r="F191" s="96">
        <v>53</v>
      </c>
      <c r="G191" s="66">
        <f t="shared" si="20"/>
        <v>934</v>
      </c>
      <c r="H191" s="91">
        <f t="shared" si="19"/>
        <v>969.1</v>
      </c>
      <c r="I191" s="90">
        <f>I190</f>
        <v>21950</v>
      </c>
      <c r="J191" s="92">
        <f t="shared" si="15"/>
        <v>20501300</v>
      </c>
      <c r="K191" s="93">
        <f t="shared" si="16"/>
        <v>21731378</v>
      </c>
      <c r="L191" s="94">
        <f t="shared" si="17"/>
        <v>45500</v>
      </c>
      <c r="M191" s="95">
        <f t="shared" si="18"/>
        <v>2713480</v>
      </c>
      <c r="N191" s="4"/>
      <c r="R191" s="2"/>
    </row>
    <row r="192" spans="1:18" ht="16.5">
      <c r="A192" s="90">
        <v>191</v>
      </c>
      <c r="B192" s="15">
        <v>4003</v>
      </c>
      <c r="C192" s="15">
        <v>40</v>
      </c>
      <c r="D192" s="15" t="s">
        <v>13</v>
      </c>
      <c r="E192" s="96">
        <v>637</v>
      </c>
      <c r="F192" s="96">
        <v>50</v>
      </c>
      <c r="G192" s="66">
        <f t="shared" si="20"/>
        <v>687</v>
      </c>
      <c r="H192" s="91">
        <f t="shared" si="19"/>
        <v>700.7</v>
      </c>
      <c r="I192" s="90">
        <f>I191</f>
        <v>21950</v>
      </c>
      <c r="J192" s="92">
        <f t="shared" si="15"/>
        <v>15079650</v>
      </c>
      <c r="K192" s="93">
        <f t="shared" si="16"/>
        <v>15984429</v>
      </c>
      <c r="L192" s="94">
        <f t="shared" si="17"/>
        <v>33500</v>
      </c>
      <c r="M192" s="95">
        <f t="shared" si="18"/>
        <v>1961960.0000000002</v>
      </c>
      <c r="N192" s="4"/>
      <c r="R192" s="2"/>
    </row>
    <row r="193" spans="1:18" ht="16.5">
      <c r="A193" s="90">
        <v>192</v>
      </c>
      <c r="B193" s="15">
        <v>4004</v>
      </c>
      <c r="C193" s="15">
        <v>40</v>
      </c>
      <c r="D193" s="15" t="s">
        <v>12</v>
      </c>
      <c r="E193" s="96">
        <v>897</v>
      </c>
      <c r="F193" s="96">
        <v>85</v>
      </c>
      <c r="G193" s="66">
        <f t="shared" si="20"/>
        <v>982</v>
      </c>
      <c r="H193" s="91">
        <f t="shared" si="19"/>
        <v>986.7</v>
      </c>
      <c r="I193" s="90">
        <f>I192</f>
        <v>21950</v>
      </c>
      <c r="J193" s="92">
        <f t="shared" si="15"/>
        <v>21554900</v>
      </c>
      <c r="K193" s="93">
        <f t="shared" si="16"/>
        <v>22848194</v>
      </c>
      <c r="L193" s="94">
        <f t="shared" si="17"/>
        <v>47500</v>
      </c>
      <c r="M193" s="95">
        <f t="shared" si="18"/>
        <v>2762760</v>
      </c>
      <c r="N193" s="4"/>
      <c r="R193" s="2"/>
    </row>
    <row r="194" spans="1:18" ht="16.5">
      <c r="A194" s="90">
        <v>193</v>
      </c>
      <c r="B194" s="15">
        <v>4005</v>
      </c>
      <c r="C194" s="15">
        <v>40</v>
      </c>
      <c r="D194" s="15" t="s">
        <v>12</v>
      </c>
      <c r="E194" s="96">
        <v>897</v>
      </c>
      <c r="F194" s="96">
        <v>85</v>
      </c>
      <c r="G194" s="66">
        <f t="shared" si="20"/>
        <v>982</v>
      </c>
      <c r="H194" s="91">
        <f t="shared" si="19"/>
        <v>986.7</v>
      </c>
      <c r="I194" s="90">
        <f>I193</f>
        <v>21950</v>
      </c>
      <c r="J194" s="92">
        <f t="shared" si="15"/>
        <v>21554900</v>
      </c>
      <c r="K194" s="93">
        <f t="shared" si="16"/>
        <v>22848194</v>
      </c>
      <c r="L194" s="94">
        <f t="shared" si="17"/>
        <v>47500</v>
      </c>
      <c r="M194" s="95">
        <f t="shared" si="18"/>
        <v>2762760</v>
      </c>
      <c r="N194" s="4"/>
      <c r="R194" s="2"/>
    </row>
    <row r="195" spans="1:18" ht="16.5">
      <c r="A195" s="90">
        <v>194</v>
      </c>
      <c r="B195" s="15">
        <v>4101</v>
      </c>
      <c r="C195" s="15">
        <v>41</v>
      </c>
      <c r="D195" s="15" t="s">
        <v>13</v>
      </c>
      <c r="E195" s="66">
        <v>598</v>
      </c>
      <c r="F195" s="66">
        <v>44</v>
      </c>
      <c r="G195" s="66">
        <f t="shared" si="20"/>
        <v>642</v>
      </c>
      <c r="H195" s="91">
        <f t="shared" si="19"/>
        <v>657.80000000000007</v>
      </c>
      <c r="I195" s="90">
        <f>I194+50</f>
        <v>22000</v>
      </c>
      <c r="J195" s="92">
        <f t="shared" ref="J195:J199" si="21">G195*I195</f>
        <v>14124000</v>
      </c>
      <c r="K195" s="93">
        <f t="shared" ref="K195:K199" si="22">ROUND(J195*1.06,0)</f>
        <v>14971440</v>
      </c>
      <c r="L195" s="94">
        <f t="shared" ref="L195:L199" si="23">MROUND((K195*0.025/12),500)</f>
        <v>31000</v>
      </c>
      <c r="M195" s="95">
        <f t="shared" ref="M195:M199" si="24">H195*2800</f>
        <v>1841840.0000000002</v>
      </c>
      <c r="N195" s="4"/>
      <c r="R195" s="2"/>
    </row>
    <row r="196" spans="1:18" ht="16.5">
      <c r="A196" s="90">
        <v>195</v>
      </c>
      <c r="B196" s="15">
        <v>4102</v>
      </c>
      <c r="C196" s="15">
        <v>41</v>
      </c>
      <c r="D196" s="15" t="s">
        <v>12</v>
      </c>
      <c r="E196" s="96">
        <v>881</v>
      </c>
      <c r="F196" s="96">
        <v>53</v>
      </c>
      <c r="G196" s="66">
        <f t="shared" si="20"/>
        <v>934</v>
      </c>
      <c r="H196" s="91">
        <f t="shared" si="19"/>
        <v>969.1</v>
      </c>
      <c r="I196" s="90">
        <f>I195</f>
        <v>22000</v>
      </c>
      <c r="J196" s="92">
        <f t="shared" si="21"/>
        <v>20548000</v>
      </c>
      <c r="K196" s="93">
        <f t="shared" si="22"/>
        <v>21780880</v>
      </c>
      <c r="L196" s="94">
        <f t="shared" si="23"/>
        <v>45500</v>
      </c>
      <c r="M196" s="95">
        <f t="shared" si="24"/>
        <v>2713480</v>
      </c>
      <c r="N196" s="4"/>
      <c r="R196" s="2"/>
    </row>
    <row r="197" spans="1:18" ht="16.5">
      <c r="A197" s="90">
        <v>196</v>
      </c>
      <c r="B197" s="15">
        <v>4103</v>
      </c>
      <c r="C197" s="15">
        <v>41</v>
      </c>
      <c r="D197" s="15" t="s">
        <v>13</v>
      </c>
      <c r="E197" s="96">
        <v>637</v>
      </c>
      <c r="F197" s="96">
        <v>50</v>
      </c>
      <c r="G197" s="66">
        <f t="shared" si="20"/>
        <v>687</v>
      </c>
      <c r="H197" s="91">
        <f t="shared" si="19"/>
        <v>700.7</v>
      </c>
      <c r="I197" s="90">
        <f>I196</f>
        <v>22000</v>
      </c>
      <c r="J197" s="92">
        <f t="shared" si="21"/>
        <v>15114000</v>
      </c>
      <c r="K197" s="93">
        <f t="shared" si="22"/>
        <v>16020840</v>
      </c>
      <c r="L197" s="94">
        <f t="shared" si="23"/>
        <v>33500</v>
      </c>
      <c r="M197" s="95">
        <f t="shared" si="24"/>
        <v>1961960.0000000002</v>
      </c>
      <c r="N197" s="4"/>
      <c r="R197" s="2"/>
    </row>
    <row r="198" spans="1:18" ht="16.5">
      <c r="A198" s="90">
        <v>197</v>
      </c>
      <c r="B198" s="15">
        <v>4104</v>
      </c>
      <c r="C198" s="15">
        <v>41</v>
      </c>
      <c r="D198" s="15" t="s">
        <v>12</v>
      </c>
      <c r="E198" s="96">
        <v>897</v>
      </c>
      <c r="F198" s="96">
        <v>85</v>
      </c>
      <c r="G198" s="66">
        <f t="shared" si="20"/>
        <v>982</v>
      </c>
      <c r="H198" s="91">
        <f t="shared" si="19"/>
        <v>986.7</v>
      </c>
      <c r="I198" s="90">
        <f>I197</f>
        <v>22000</v>
      </c>
      <c r="J198" s="92">
        <f t="shared" si="21"/>
        <v>21604000</v>
      </c>
      <c r="K198" s="93">
        <f t="shared" si="22"/>
        <v>22900240</v>
      </c>
      <c r="L198" s="94">
        <f t="shared" si="23"/>
        <v>47500</v>
      </c>
      <c r="M198" s="95">
        <f t="shared" si="24"/>
        <v>2762760</v>
      </c>
      <c r="N198" s="4"/>
      <c r="R198" s="2"/>
    </row>
    <row r="199" spans="1:18" ht="16.5">
      <c r="A199" s="90">
        <v>198</v>
      </c>
      <c r="B199" s="15">
        <v>4105</v>
      </c>
      <c r="C199" s="15">
        <v>41</v>
      </c>
      <c r="D199" s="15" t="s">
        <v>12</v>
      </c>
      <c r="E199" s="96">
        <v>897</v>
      </c>
      <c r="F199" s="96">
        <v>85</v>
      </c>
      <c r="G199" s="66">
        <f t="shared" si="20"/>
        <v>982</v>
      </c>
      <c r="H199" s="91">
        <f t="shared" si="19"/>
        <v>986.7</v>
      </c>
      <c r="I199" s="90">
        <f>I198</f>
        <v>22000</v>
      </c>
      <c r="J199" s="92">
        <f t="shared" si="21"/>
        <v>21604000</v>
      </c>
      <c r="K199" s="93">
        <f t="shared" si="22"/>
        <v>22900240</v>
      </c>
      <c r="L199" s="94">
        <f t="shared" si="23"/>
        <v>47500</v>
      </c>
      <c r="M199" s="95">
        <f t="shared" si="24"/>
        <v>2762760</v>
      </c>
      <c r="N199" s="4"/>
      <c r="R199" s="2"/>
    </row>
    <row r="200" spans="1:18" s="40" customFormat="1" ht="16.5">
      <c r="A200" s="105" t="s">
        <v>3</v>
      </c>
      <c r="B200" s="106"/>
      <c r="C200" s="106"/>
      <c r="D200" s="107"/>
      <c r="E200" s="82">
        <f t="shared" ref="E200:H200" si="25">SUM(E2:E199)</f>
        <v>156124</v>
      </c>
      <c r="F200" s="82">
        <f t="shared" si="25"/>
        <v>12689</v>
      </c>
      <c r="G200" s="82">
        <f t="shared" si="25"/>
        <v>168813</v>
      </c>
      <c r="H200" s="82">
        <f t="shared" si="25"/>
        <v>171736.40000000026</v>
      </c>
      <c r="I200" s="97"/>
      <c r="J200" s="98">
        <f t="shared" ref="J200:M200" si="26">SUM(J2:J199)</f>
        <v>3544623600</v>
      </c>
      <c r="K200" s="99">
        <f t="shared" si="26"/>
        <v>3757301016</v>
      </c>
      <c r="L200" s="100"/>
      <c r="M200" s="98">
        <f t="shared" si="26"/>
        <v>480861920</v>
      </c>
    </row>
  </sheetData>
  <mergeCells count="1">
    <mergeCell ref="A200:D200"/>
  </mergeCells>
  <phoneticPr fontId="1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B0735-CCBB-4A86-9CAF-EE343CABF7B4}">
  <dimension ref="A1:M12"/>
  <sheetViews>
    <sheetView topLeftCell="C1" zoomScale="130" zoomScaleNormal="130" workbookViewId="0">
      <selection activeCell="I4" sqref="I4"/>
    </sheetView>
  </sheetViews>
  <sheetFormatPr defaultRowHeight="15"/>
  <cols>
    <col min="2" max="2" width="14" customWidth="1"/>
    <col min="3" max="3" width="18.5703125" style="1" customWidth="1"/>
    <col min="4" max="4" width="10.42578125" style="1" customWidth="1"/>
    <col min="5" max="5" width="15.140625" style="1" bestFit="1" customWidth="1"/>
    <col min="6" max="6" width="11.85546875" style="1" bestFit="1" customWidth="1"/>
    <col min="7" max="7" width="19.28515625" style="1" customWidth="1"/>
    <col min="8" max="8" width="21" style="1" customWidth="1"/>
    <col min="9" max="9" width="16.85546875" style="1" bestFit="1" customWidth="1"/>
    <col min="10" max="10" width="19.28515625" style="1" customWidth="1"/>
    <col min="12" max="12" width="15.28515625" bestFit="1" customWidth="1"/>
  </cols>
  <sheetData>
    <row r="1" spans="1:13" s="14" customFormat="1" ht="21" customHeight="1">
      <c r="A1" s="109" t="s">
        <v>4</v>
      </c>
      <c r="B1" s="109" t="s">
        <v>61</v>
      </c>
      <c r="C1" s="109" t="s">
        <v>10</v>
      </c>
      <c r="D1" s="109" t="s">
        <v>5</v>
      </c>
      <c r="E1" s="109" t="s">
        <v>6</v>
      </c>
      <c r="F1" s="109" t="s">
        <v>7</v>
      </c>
      <c r="G1" s="109" t="s">
        <v>8</v>
      </c>
      <c r="H1" s="109" t="s">
        <v>9</v>
      </c>
      <c r="I1" s="6"/>
      <c r="J1" s="6"/>
      <c r="K1" s="6"/>
      <c r="L1" s="6"/>
      <c r="M1" s="6"/>
    </row>
    <row r="2" spans="1:13" s="14" customFormat="1" ht="57.75" customHeight="1">
      <c r="A2" s="109">
        <v>1</v>
      </c>
      <c r="B2" s="81" t="s">
        <v>62</v>
      </c>
      <c r="C2" s="81" t="s">
        <v>50</v>
      </c>
      <c r="D2" s="109">
        <f>75+123</f>
        <v>198</v>
      </c>
      <c r="E2" s="111">
        <v>168813</v>
      </c>
      <c r="F2" s="112">
        <v>171736</v>
      </c>
      <c r="G2" s="110">
        <f>'Tower 3'!J200</f>
        <v>3544623600</v>
      </c>
      <c r="H2" s="110">
        <f>'Tower 3'!K200</f>
        <v>3757301016</v>
      </c>
      <c r="I2" s="6"/>
      <c r="J2" s="6"/>
      <c r="K2" s="6"/>
      <c r="L2" s="6"/>
      <c r="M2" s="6"/>
    </row>
    <row r="3" spans="1:13" s="14" customFormat="1">
      <c r="G3" s="6"/>
      <c r="H3" s="6"/>
      <c r="I3" s="6"/>
      <c r="J3" s="7"/>
      <c r="K3" s="6"/>
      <c r="L3" s="6"/>
      <c r="M3" s="6"/>
    </row>
    <row r="4" spans="1:13" s="14" customFormat="1" ht="15.75">
      <c r="G4" s="6"/>
      <c r="H4" s="6"/>
      <c r="I4" s="110">
        <f>F2*2800</f>
        <v>480860800</v>
      </c>
      <c r="J4" s="6"/>
      <c r="K4" s="6"/>
      <c r="L4" s="6"/>
      <c r="M4" s="6"/>
    </row>
    <row r="5" spans="1:13" s="14" customFormat="1" ht="16.5">
      <c r="C5" s="18"/>
      <c r="E5" s="19"/>
      <c r="F5" s="19"/>
      <c r="G5" s="20"/>
      <c r="H5" s="20"/>
      <c r="I5" s="6"/>
      <c r="J5" s="16"/>
      <c r="K5" s="6"/>
      <c r="L5" s="6"/>
      <c r="M5" s="6"/>
    </row>
    <row r="6" spans="1:13" s="6" customFormat="1" ht="16.5">
      <c r="A6" s="32"/>
      <c r="B6" s="32"/>
      <c r="C6" s="33"/>
      <c r="D6" s="32"/>
      <c r="E6" s="34"/>
      <c r="F6" s="34"/>
      <c r="G6" s="24"/>
      <c r="H6" s="24"/>
      <c r="J6" s="16"/>
    </row>
    <row r="7" spans="1:13" s="14" customFormat="1" ht="15.75">
      <c r="A7" s="46"/>
      <c r="B7" s="46"/>
      <c r="C7" s="46"/>
      <c r="D7" s="25"/>
      <c r="E7" s="26"/>
      <c r="F7" s="26"/>
      <c r="G7" s="27"/>
      <c r="H7" s="27"/>
      <c r="I7" s="6"/>
      <c r="J7" s="17"/>
      <c r="K7" s="6"/>
      <c r="L7" s="6"/>
      <c r="M7" s="6"/>
    </row>
    <row r="8" spans="1:13" s="14" customForma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 s="14" customFormat="1">
      <c r="G9" s="6"/>
      <c r="H9" s="6"/>
      <c r="I9" s="6"/>
      <c r="J9" s="6"/>
    </row>
    <row r="10" spans="1:13" s="14" customFormat="1" ht="16.5">
      <c r="C10" s="18"/>
      <c r="E10" s="19"/>
      <c r="F10" s="19"/>
      <c r="G10" s="20"/>
      <c r="H10" s="20"/>
      <c r="I10" s="6"/>
      <c r="J10" s="21"/>
    </row>
    <row r="11" spans="1:13" s="6" customFormat="1" ht="16.5">
      <c r="C11" s="22"/>
      <c r="E11" s="23"/>
      <c r="F11" s="23"/>
      <c r="G11" s="24"/>
      <c r="H11" s="24"/>
      <c r="J11" s="21"/>
    </row>
    <row r="12" spans="1:13" s="14" customFormat="1" ht="15.75">
      <c r="A12" s="46"/>
      <c r="B12" s="46"/>
      <c r="C12" s="46"/>
      <c r="D12" s="25"/>
      <c r="E12" s="26"/>
      <c r="F12" s="26"/>
      <c r="G12" s="27"/>
      <c r="H12" s="27"/>
      <c r="I12" s="6"/>
      <c r="J12" s="28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98FBA-0B15-44AF-A107-08E97B586124}">
  <dimension ref="D1:I171"/>
  <sheetViews>
    <sheetView zoomScaleNormal="100" workbookViewId="0">
      <selection activeCell="H25" sqref="H25"/>
    </sheetView>
  </sheetViews>
  <sheetFormatPr defaultRowHeight="16.5"/>
  <cols>
    <col min="1" max="1" width="14.5703125" style="47" customWidth="1"/>
    <col min="2" max="2" width="6.7109375" style="47" customWidth="1"/>
    <col min="3" max="3" width="17.85546875" style="47" customWidth="1"/>
    <col min="4" max="4" width="4.140625" style="47" customWidth="1"/>
    <col min="5" max="5" width="8.7109375" style="47" customWidth="1"/>
    <col min="6" max="6" width="9.140625" style="47"/>
    <col min="7" max="7" width="9.42578125" style="47" bestFit="1" customWidth="1"/>
    <col min="8" max="8" width="16" style="47" customWidth="1"/>
    <col min="9" max="9" width="13.7109375" style="47" customWidth="1"/>
    <col min="10" max="11" width="9.140625" style="47"/>
    <col min="12" max="12" width="9.5703125" style="47" bestFit="1" customWidth="1"/>
    <col min="13" max="22" width="9.140625" style="47"/>
    <col min="23" max="23" width="10.85546875" style="47" bestFit="1" customWidth="1"/>
    <col min="24" max="30" width="9.140625" style="47"/>
    <col min="31" max="31" width="9.5703125" style="47" bestFit="1" customWidth="1"/>
    <col min="32" max="35" width="9.140625" style="47"/>
    <col min="36" max="36" width="13.5703125" style="47" bestFit="1" customWidth="1"/>
    <col min="37" max="16384" width="9.140625" style="47"/>
  </cols>
  <sheetData>
    <row r="1" ht="16.5" customHeight="1"/>
    <row r="3" ht="18" customHeight="1"/>
    <row r="5" ht="16.5" customHeight="1"/>
    <row r="6" ht="16.5" customHeight="1"/>
    <row r="7" ht="16.5" customHeight="1"/>
    <row r="8" ht="16.5" customHeight="1"/>
    <row r="9" ht="16.5" customHeight="1"/>
    <row r="10" ht="16.5" customHeight="1"/>
    <row r="11" ht="16.5" customHeight="1"/>
    <row r="12" ht="16.5" customHeight="1"/>
    <row r="13" ht="16.5" customHeight="1"/>
    <row r="14" ht="16.5" customHeight="1"/>
    <row r="15" ht="16.5" customHeight="1"/>
    <row r="16" ht="16.5" customHeight="1"/>
    <row r="17" spans="4:9" ht="16.5" customHeight="1"/>
    <row r="18" spans="4:9" ht="16.5" customHeight="1"/>
    <row r="19" spans="4:9" ht="23.25" customHeight="1"/>
    <row r="20" spans="4:9" ht="16.5" customHeight="1">
      <c r="D20" s="48"/>
      <c r="E20" s="48"/>
      <c r="F20" s="48"/>
      <c r="G20" s="48"/>
      <c r="H20" s="52" t="s">
        <v>27</v>
      </c>
      <c r="I20" s="52" t="s">
        <v>28</v>
      </c>
    </row>
    <row r="21" spans="4:9" ht="16.5" customHeight="1">
      <c r="D21" s="49">
        <v>1</v>
      </c>
      <c r="E21" s="49" t="s">
        <v>23</v>
      </c>
      <c r="F21" s="49">
        <v>55.56</v>
      </c>
      <c r="G21" s="50">
        <f>F21*10.764</f>
        <v>598.04783999999995</v>
      </c>
      <c r="H21" s="49">
        <v>34</v>
      </c>
      <c r="I21" s="49">
        <v>30</v>
      </c>
    </row>
    <row r="22" spans="4:9" ht="16.5" customHeight="1">
      <c r="D22" s="49">
        <v>2</v>
      </c>
      <c r="E22" s="49" t="s">
        <v>24</v>
      </c>
      <c r="F22" s="49">
        <v>59.22</v>
      </c>
      <c r="G22" s="50">
        <f t="shared" ref="G22:G24" si="0">F22*10.764</f>
        <v>637.44407999999999</v>
      </c>
      <c r="H22" s="49">
        <v>41</v>
      </c>
      <c r="I22" s="49">
        <v>36</v>
      </c>
    </row>
    <row r="23" spans="4:9" ht="16.5" customHeight="1">
      <c r="D23" s="49">
        <v>3</v>
      </c>
      <c r="E23" s="49" t="s">
        <v>25</v>
      </c>
      <c r="F23" s="49">
        <v>81.069999999999993</v>
      </c>
      <c r="G23" s="50">
        <f t="shared" si="0"/>
        <v>872.63747999999987</v>
      </c>
      <c r="H23" s="49">
        <v>41</v>
      </c>
      <c r="I23" s="49">
        <v>18</v>
      </c>
    </row>
    <row r="24" spans="4:9" ht="16.5" customHeight="1">
      <c r="D24" s="49">
        <v>4</v>
      </c>
      <c r="E24" s="49" t="s">
        <v>26</v>
      </c>
      <c r="F24" s="49">
        <v>83.32</v>
      </c>
      <c r="G24" s="50">
        <f t="shared" si="0"/>
        <v>896.85647999999992</v>
      </c>
      <c r="H24" s="49">
        <v>82</v>
      </c>
      <c r="I24" s="49">
        <v>61</v>
      </c>
    </row>
    <row r="25" spans="4:9" ht="16.5" customHeight="1">
      <c r="D25" s="48"/>
      <c r="E25" s="48"/>
      <c r="F25" s="48"/>
      <c r="G25" s="48"/>
      <c r="H25" s="51">
        <f>SUM(H21:H24)</f>
        <v>198</v>
      </c>
      <c r="I25" s="51">
        <f>SUM(I21:I24)</f>
        <v>145</v>
      </c>
    </row>
    <row r="26" spans="4:9" ht="16.5" customHeight="1"/>
    <row r="27" spans="4:9" ht="16.5" customHeight="1"/>
    <row r="28" spans="4:9" ht="16.5" customHeight="1"/>
    <row r="29" spans="4:9" ht="23.25" customHeight="1"/>
    <row r="30" spans="4:9" ht="20.25" customHeight="1"/>
    <row r="31" spans="4:9" ht="16.5" customHeight="1"/>
    <row r="32" spans="4:9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27" ht="16.5" customHeight="1"/>
    <row r="128" ht="16.5" customHeight="1"/>
    <row r="129" ht="16.5" customHeight="1"/>
    <row r="130" ht="16.5" customHeight="1"/>
    <row r="131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Q104"/>
  <sheetViews>
    <sheetView topLeftCell="A2" zoomScale="175" zoomScaleNormal="175" workbookViewId="0">
      <selection activeCell="L7" sqref="L7"/>
    </sheetView>
  </sheetViews>
  <sheetFormatPr defaultRowHeight="15"/>
  <cols>
    <col min="1" max="1" width="19.42578125" style="67" customWidth="1"/>
    <col min="2" max="2" width="5.85546875" style="68" customWidth="1"/>
    <col min="3" max="3" width="7.85546875" style="68" customWidth="1"/>
    <col min="4" max="4" width="5.85546875" style="69" customWidth="1"/>
    <col min="5" max="5" width="5.28515625" style="68" bestFit="1" customWidth="1"/>
    <col min="6" max="6" width="5.28515625" style="68" customWidth="1"/>
    <col min="7" max="7" width="5.140625" style="68" customWidth="1"/>
    <col min="8" max="8" width="4.5703125" style="68" customWidth="1"/>
    <col min="9" max="9" width="6.85546875" style="68" customWidth="1"/>
    <col min="10" max="10" width="5.7109375" style="68" customWidth="1"/>
    <col min="11" max="11" width="5.85546875" style="68" customWidth="1"/>
    <col min="12" max="12" width="8.42578125" style="68" customWidth="1"/>
    <col min="13" max="13" width="9.42578125" style="67" bestFit="1" customWidth="1"/>
    <col min="14" max="14" width="5" style="68" customWidth="1"/>
    <col min="15" max="15" width="5.42578125" style="68" bestFit="1" customWidth="1"/>
    <col min="16" max="17" width="5.28515625" style="68" bestFit="1" customWidth="1"/>
    <col min="18" max="18" width="11.28515625" style="68" customWidth="1"/>
    <col min="19" max="19" width="14.5703125" style="70" customWidth="1"/>
    <col min="20" max="20" width="3.5703125" style="70" customWidth="1"/>
    <col min="21" max="21" width="8" style="70" customWidth="1"/>
    <col min="22" max="22" width="7.28515625" style="70" customWidth="1"/>
    <col min="23" max="23" width="6.7109375" style="70" customWidth="1"/>
    <col min="24" max="24" width="9.140625" style="68" customWidth="1"/>
    <col min="25" max="25" width="14.85546875" style="70" customWidth="1"/>
    <col min="26" max="26" width="4.42578125" style="70" customWidth="1"/>
    <col min="27" max="27" width="7" style="70" customWidth="1"/>
    <col min="28" max="28" width="5.5703125" style="70" customWidth="1"/>
    <col min="29" max="29" width="7" style="70" customWidth="1"/>
    <col min="30" max="30" width="10.140625" style="68" customWidth="1"/>
    <col min="31" max="31" width="14.7109375" style="70" customWidth="1"/>
    <col min="32" max="32" width="4.140625" style="70" customWidth="1"/>
    <col min="33" max="33" width="6.28515625" style="70" customWidth="1"/>
    <col min="34" max="34" width="5.85546875" style="70" customWidth="1"/>
    <col min="35" max="35" width="7" style="70" customWidth="1"/>
    <col min="36" max="36" width="9.140625" style="68"/>
    <col min="37" max="43" width="9.140625" style="70"/>
    <col min="44" max="16384" width="9.140625" style="71"/>
  </cols>
  <sheetData>
    <row r="1" spans="1:36">
      <c r="A1" s="67" t="s">
        <v>46</v>
      </c>
      <c r="S1" s="67"/>
      <c r="T1" s="68"/>
      <c r="U1" s="68"/>
      <c r="V1" s="68"/>
      <c r="W1" s="68"/>
      <c r="Y1" s="67"/>
      <c r="Z1" s="68"/>
      <c r="AA1" s="68"/>
      <c r="AB1" s="68"/>
      <c r="AC1" s="68"/>
      <c r="AE1" s="67"/>
      <c r="AF1" s="68"/>
      <c r="AG1" s="68"/>
      <c r="AH1" s="68"/>
      <c r="AI1" s="68"/>
    </row>
    <row r="2" spans="1:36" ht="63.75">
      <c r="A2" s="72" t="s">
        <v>44</v>
      </c>
      <c r="B2" s="67"/>
      <c r="J2" s="73"/>
      <c r="M2" s="74"/>
      <c r="S2" s="74"/>
      <c r="T2" s="68"/>
      <c r="U2" s="68"/>
      <c r="V2" s="68"/>
      <c r="W2" s="68"/>
      <c r="Y2" s="67"/>
      <c r="Z2" s="68"/>
      <c r="AA2" s="68"/>
      <c r="AB2" s="73"/>
      <c r="AC2" s="68"/>
      <c r="AE2" s="74"/>
      <c r="AF2" s="68"/>
      <c r="AG2" s="68"/>
      <c r="AH2" s="68"/>
      <c r="AI2" s="68"/>
    </row>
    <row r="3" spans="1:36">
      <c r="A3" s="67" t="s">
        <v>45</v>
      </c>
      <c r="B3" s="15">
        <v>1</v>
      </c>
      <c r="C3" s="15" t="s">
        <v>13</v>
      </c>
      <c r="D3" s="65">
        <v>55.56</v>
      </c>
      <c r="E3" s="66">
        <f>D3*10.764</f>
        <v>598.04783999999995</v>
      </c>
      <c r="F3" s="15">
        <v>4.12</v>
      </c>
      <c r="G3" s="66">
        <f>F3*10.764</f>
        <v>44.347679999999997</v>
      </c>
      <c r="H3" s="66">
        <f>E3+G3</f>
        <v>642.39551999999992</v>
      </c>
      <c r="M3" s="74"/>
      <c r="N3" s="19"/>
      <c r="O3" s="19"/>
      <c r="Q3" s="69"/>
      <c r="R3" s="19"/>
      <c r="S3" s="19"/>
      <c r="T3" s="19"/>
      <c r="U3" s="19"/>
      <c r="V3" s="68"/>
      <c r="W3" s="69"/>
      <c r="X3" s="19"/>
      <c r="Y3" s="68"/>
      <c r="Z3" s="68"/>
      <c r="AA3" s="68"/>
      <c r="AB3" s="68"/>
      <c r="AC3" s="69"/>
      <c r="AE3" s="19"/>
      <c r="AF3" s="19"/>
      <c r="AG3" s="19"/>
      <c r="AH3" s="68"/>
      <c r="AI3" s="69"/>
      <c r="AJ3" s="19"/>
    </row>
    <row r="4" spans="1:36">
      <c r="B4" s="15">
        <v>2</v>
      </c>
      <c r="C4" s="15" t="s">
        <v>12</v>
      </c>
      <c r="D4" s="65">
        <v>81.84</v>
      </c>
      <c r="E4" s="66">
        <f t="shared" ref="E4:E7" si="0">D4*10.764</f>
        <v>880.92575999999997</v>
      </c>
      <c r="F4" s="15">
        <v>4.9400000000000004</v>
      </c>
      <c r="G4" s="66">
        <f t="shared" ref="G4:G6" si="1">F4*10.764</f>
        <v>53.174160000000001</v>
      </c>
      <c r="H4" s="66">
        <f t="shared" ref="H4:H7" si="2">E4+G4</f>
        <v>934.09992</v>
      </c>
      <c r="K4" s="19"/>
      <c r="Q4" s="69"/>
      <c r="R4" s="19"/>
      <c r="S4" s="68"/>
      <c r="T4" s="68"/>
      <c r="U4" s="19"/>
      <c r="V4" s="68"/>
      <c r="W4" s="69"/>
      <c r="X4" s="19"/>
      <c r="Y4" s="68"/>
      <c r="Z4" s="68"/>
      <c r="AA4" s="68"/>
      <c r="AB4" s="68"/>
      <c r="AC4" s="69"/>
      <c r="AE4" s="68"/>
      <c r="AF4" s="68"/>
      <c r="AG4" s="68"/>
      <c r="AH4" s="68"/>
      <c r="AI4" s="69"/>
      <c r="AJ4" s="19"/>
    </row>
    <row r="5" spans="1:36">
      <c r="B5" s="15">
        <v>3</v>
      </c>
      <c r="C5" s="15" t="s">
        <v>13</v>
      </c>
      <c r="D5" s="65">
        <v>59.22</v>
      </c>
      <c r="E5" s="66">
        <f t="shared" si="0"/>
        <v>637.44407999999999</v>
      </c>
      <c r="F5" s="15">
        <v>4.6399999999999997</v>
      </c>
      <c r="G5" s="66">
        <f t="shared" si="1"/>
        <v>49.944959999999995</v>
      </c>
      <c r="H5" s="66">
        <f t="shared" si="2"/>
        <v>687.38904000000002</v>
      </c>
      <c r="K5" s="19"/>
      <c r="Q5" s="69"/>
      <c r="R5" s="19"/>
      <c r="S5" s="68"/>
      <c r="T5" s="68"/>
      <c r="U5" s="19"/>
      <c r="V5" s="68"/>
      <c r="W5" s="69"/>
      <c r="X5" s="19"/>
      <c r="Y5" s="68"/>
      <c r="Z5" s="68"/>
      <c r="AA5" s="68"/>
      <c r="AB5" s="68"/>
      <c r="AC5" s="69"/>
      <c r="AE5" s="68"/>
      <c r="AF5" s="68"/>
      <c r="AG5" s="68"/>
      <c r="AH5" s="68"/>
      <c r="AI5" s="69"/>
      <c r="AJ5" s="19"/>
    </row>
    <row r="6" spans="1:36">
      <c r="B6" s="15">
        <v>4</v>
      </c>
      <c r="C6" s="15" t="s">
        <v>12</v>
      </c>
      <c r="D6" s="65">
        <v>83.32</v>
      </c>
      <c r="E6" s="66">
        <f t="shared" si="0"/>
        <v>896.85647999999992</v>
      </c>
      <c r="F6" s="15">
        <v>7.92</v>
      </c>
      <c r="G6" s="66">
        <f t="shared" si="1"/>
        <v>85.250879999999995</v>
      </c>
      <c r="H6" s="66">
        <f t="shared" si="2"/>
        <v>982.10735999999997</v>
      </c>
      <c r="K6" s="19"/>
      <c r="O6" s="19"/>
      <c r="Q6" s="69"/>
      <c r="R6" s="19"/>
      <c r="S6" s="68"/>
      <c r="T6" s="68"/>
      <c r="U6" s="19"/>
      <c r="V6" s="68"/>
      <c r="W6" s="69"/>
      <c r="X6" s="19"/>
      <c r="Y6" s="68"/>
      <c r="Z6" s="68"/>
      <c r="AA6" s="68"/>
      <c r="AB6" s="68"/>
      <c r="AC6" s="69"/>
      <c r="AE6" s="68"/>
      <c r="AF6" s="68"/>
      <c r="AG6" s="19"/>
      <c r="AH6" s="68"/>
      <c r="AI6" s="69"/>
      <c r="AJ6" s="19"/>
    </row>
    <row r="7" spans="1:36">
      <c r="A7" s="72"/>
      <c r="B7" s="15">
        <v>5</v>
      </c>
      <c r="C7" s="15" t="s">
        <v>12</v>
      </c>
      <c r="D7" s="65">
        <v>83.32</v>
      </c>
      <c r="E7" s="66">
        <f t="shared" si="0"/>
        <v>896.85647999999992</v>
      </c>
      <c r="F7" s="15">
        <v>7.92</v>
      </c>
      <c r="G7" s="66">
        <f>F7*10.764</f>
        <v>85.250879999999995</v>
      </c>
      <c r="H7" s="66">
        <f t="shared" si="2"/>
        <v>982.10735999999997</v>
      </c>
      <c r="J7" s="69">
        <f>D7+F7</f>
        <v>91.24</v>
      </c>
      <c r="L7" s="68">
        <f>19631087/982</f>
        <v>19990.923625254582</v>
      </c>
      <c r="M7" s="74"/>
      <c r="N7" s="19"/>
      <c r="O7" s="19"/>
      <c r="Q7" s="69"/>
      <c r="R7" s="19"/>
      <c r="S7" s="74"/>
      <c r="T7" s="19"/>
      <c r="U7" s="19"/>
      <c r="V7" s="68"/>
      <c r="W7" s="69"/>
      <c r="X7" s="19"/>
      <c r="Y7" s="67"/>
      <c r="Z7" s="68"/>
      <c r="AA7" s="68"/>
      <c r="AB7" s="68"/>
      <c r="AC7" s="69"/>
      <c r="AE7" s="74"/>
      <c r="AF7" s="19"/>
      <c r="AG7" s="19"/>
      <c r="AH7" s="68"/>
      <c r="AI7" s="69"/>
      <c r="AJ7" s="19"/>
    </row>
    <row r="8" spans="1:36">
      <c r="K8" s="67"/>
      <c r="Q8" s="67"/>
      <c r="R8" s="19"/>
      <c r="S8" s="74"/>
      <c r="T8" s="19"/>
      <c r="U8" s="19"/>
      <c r="V8" s="68"/>
      <c r="W8" s="69"/>
      <c r="X8" s="19"/>
      <c r="AE8" s="74"/>
      <c r="AF8" s="19"/>
      <c r="AG8" s="19"/>
      <c r="AH8" s="68"/>
      <c r="AI8" s="69"/>
      <c r="AJ8" s="19"/>
    </row>
    <row r="9" spans="1:36">
      <c r="A9" s="67" t="s">
        <v>47</v>
      </c>
      <c r="E9" s="19"/>
      <c r="K9" s="19"/>
      <c r="Q9" s="19"/>
      <c r="R9" s="19"/>
      <c r="S9" s="74"/>
      <c r="T9" s="19"/>
      <c r="U9" s="19"/>
      <c r="V9" s="68"/>
      <c r="W9" s="69"/>
      <c r="X9" s="19"/>
      <c r="AE9" s="74"/>
      <c r="AF9" s="19"/>
      <c r="AG9" s="19"/>
      <c r="AH9" s="68"/>
      <c r="AI9" s="69"/>
    </row>
    <row r="10" spans="1:36">
      <c r="A10" s="67" t="s">
        <v>48</v>
      </c>
      <c r="B10" s="15">
        <v>1</v>
      </c>
      <c r="C10" s="15" t="s">
        <v>49</v>
      </c>
      <c r="D10" s="65"/>
      <c r="E10" s="66"/>
      <c r="F10" s="15"/>
      <c r="G10" s="15"/>
      <c r="H10" s="15"/>
      <c r="K10" s="19"/>
      <c r="Q10" s="19"/>
      <c r="R10" s="19"/>
      <c r="S10" s="74"/>
      <c r="T10" s="19"/>
      <c r="U10" s="19"/>
      <c r="V10" s="68"/>
      <c r="W10" s="69"/>
      <c r="X10" s="19"/>
      <c r="AE10" s="74"/>
      <c r="AF10" s="19"/>
      <c r="AG10" s="19"/>
      <c r="AH10" s="68"/>
      <c r="AI10" s="69"/>
    </row>
    <row r="11" spans="1:36">
      <c r="B11" s="15">
        <v>2</v>
      </c>
      <c r="C11" s="15" t="s">
        <v>12</v>
      </c>
      <c r="D11" s="65">
        <v>81.84</v>
      </c>
      <c r="E11" s="66">
        <f t="shared" ref="E11:E14" si="3">D11*10.764</f>
        <v>880.92575999999997</v>
      </c>
      <c r="F11" s="15">
        <v>4.9400000000000004</v>
      </c>
      <c r="G11" s="66">
        <f t="shared" ref="G11:G13" si="4">F11*10.764</f>
        <v>53.174160000000001</v>
      </c>
      <c r="H11" s="66">
        <f t="shared" ref="H11:H14" si="5">E11+G11</f>
        <v>934.09992</v>
      </c>
      <c r="K11" s="19"/>
      <c r="Q11" s="19"/>
    </row>
    <row r="12" spans="1:36">
      <c r="A12" s="72"/>
      <c r="B12" s="15">
        <v>3</v>
      </c>
      <c r="C12" s="15" t="s">
        <v>13</v>
      </c>
      <c r="D12" s="65">
        <v>59.22</v>
      </c>
      <c r="E12" s="66">
        <f t="shared" si="3"/>
        <v>637.44407999999999</v>
      </c>
      <c r="F12" s="15">
        <v>4.6399999999999997</v>
      </c>
      <c r="G12" s="66">
        <f t="shared" si="4"/>
        <v>49.944959999999995</v>
      </c>
      <c r="H12" s="66">
        <f t="shared" si="5"/>
        <v>687.38904000000002</v>
      </c>
      <c r="I12" s="67"/>
      <c r="J12" s="67"/>
      <c r="K12" s="74"/>
      <c r="M12" s="72"/>
      <c r="N12" s="19"/>
      <c r="O12" s="19"/>
      <c r="S12" s="72"/>
      <c r="Y12" s="72"/>
      <c r="AE12" s="72"/>
    </row>
    <row r="13" spans="1:36">
      <c r="B13" s="15">
        <v>4</v>
      </c>
      <c r="C13" s="15" t="s">
        <v>12</v>
      </c>
      <c r="D13" s="65">
        <v>83.32</v>
      </c>
      <c r="E13" s="66">
        <f t="shared" si="3"/>
        <v>896.85647999999992</v>
      </c>
      <c r="F13" s="15">
        <v>7.92</v>
      </c>
      <c r="G13" s="66">
        <f t="shared" si="4"/>
        <v>85.250879999999995</v>
      </c>
      <c r="H13" s="66">
        <f t="shared" si="5"/>
        <v>982.10735999999997</v>
      </c>
      <c r="K13" s="67"/>
      <c r="T13" s="19"/>
      <c r="U13" s="19"/>
      <c r="V13" s="68"/>
      <c r="W13" s="69"/>
      <c r="X13" s="19"/>
      <c r="AF13" s="19"/>
      <c r="AG13" s="19"/>
      <c r="AH13" s="68"/>
      <c r="AI13" s="69"/>
    </row>
    <row r="14" spans="1:36">
      <c r="B14" s="15">
        <v>5</v>
      </c>
      <c r="C14" s="15" t="s">
        <v>12</v>
      </c>
      <c r="D14" s="65">
        <v>83.32</v>
      </c>
      <c r="E14" s="66">
        <f t="shared" si="3"/>
        <v>896.85647999999992</v>
      </c>
      <c r="F14" s="15">
        <v>7.92</v>
      </c>
      <c r="G14" s="66">
        <f>F14*10.764</f>
        <v>85.250879999999995</v>
      </c>
      <c r="H14" s="66">
        <f t="shared" si="5"/>
        <v>982.10735999999997</v>
      </c>
      <c r="K14" s="19"/>
      <c r="Q14" s="19"/>
      <c r="T14" s="19"/>
      <c r="U14" s="19"/>
      <c r="V14" s="68"/>
      <c r="W14" s="69"/>
      <c r="X14" s="19"/>
    </row>
    <row r="15" spans="1:36">
      <c r="E15" s="19"/>
      <c r="K15" s="19"/>
      <c r="Q15" s="19"/>
      <c r="T15" s="19"/>
      <c r="U15" s="19"/>
      <c r="V15" s="68"/>
      <c r="W15" s="69"/>
      <c r="X15" s="19"/>
    </row>
    <row r="16" spans="1:36">
      <c r="E16" s="19"/>
      <c r="K16" s="19"/>
    </row>
    <row r="17" spans="1:36">
      <c r="A17" s="72"/>
      <c r="G17" s="80"/>
      <c r="M17" s="72"/>
      <c r="S17" s="72"/>
      <c r="Y17" s="72"/>
      <c r="AE17" s="72"/>
    </row>
    <row r="18" spans="1:36">
      <c r="K18" s="67"/>
      <c r="R18" s="19"/>
      <c r="S18" s="68"/>
      <c r="T18" s="19"/>
      <c r="U18" s="19"/>
      <c r="V18" s="68"/>
      <c r="W18" s="69"/>
      <c r="X18" s="19"/>
      <c r="Y18" s="68"/>
      <c r="Z18" s="68"/>
      <c r="AA18" s="68"/>
      <c r="AB18" s="68"/>
      <c r="AC18" s="69"/>
      <c r="AE18" s="68"/>
      <c r="AF18" s="19"/>
      <c r="AG18" s="19"/>
      <c r="AH18" s="68"/>
      <c r="AI18" s="69"/>
      <c r="AJ18" s="19"/>
    </row>
    <row r="19" spans="1:36">
      <c r="E19" s="19"/>
      <c r="K19" s="19"/>
      <c r="Q19" s="19"/>
      <c r="R19" s="19"/>
      <c r="T19" s="68"/>
      <c r="U19" s="19"/>
      <c r="V19" s="68"/>
      <c r="W19" s="69"/>
      <c r="X19" s="19"/>
      <c r="Z19" s="68"/>
      <c r="AA19" s="68"/>
      <c r="AB19" s="68"/>
      <c r="AC19" s="69"/>
      <c r="AF19" s="68"/>
      <c r="AG19" s="68"/>
      <c r="AH19" s="68"/>
      <c r="AI19" s="69"/>
      <c r="AJ19" s="19"/>
    </row>
    <row r="20" spans="1:36">
      <c r="E20" s="19"/>
      <c r="K20" s="19"/>
      <c r="Q20" s="19"/>
      <c r="R20" s="19"/>
      <c r="T20" s="68"/>
      <c r="U20" s="19"/>
      <c r="V20" s="68"/>
      <c r="W20" s="69"/>
      <c r="X20" s="19"/>
      <c r="Z20" s="68"/>
      <c r="AA20" s="68"/>
      <c r="AB20" s="68"/>
      <c r="AC20" s="69"/>
      <c r="AF20" s="68"/>
      <c r="AG20" s="68"/>
      <c r="AH20" s="68"/>
      <c r="AI20" s="69"/>
      <c r="AJ20" s="19"/>
    </row>
    <row r="21" spans="1:36">
      <c r="E21" s="19"/>
      <c r="K21" s="19"/>
      <c r="O21" s="75"/>
      <c r="P21" s="75"/>
      <c r="Q21" s="75"/>
      <c r="R21" s="74"/>
      <c r="T21" s="68"/>
      <c r="U21" s="19"/>
      <c r="V21" s="68"/>
      <c r="W21" s="69"/>
      <c r="X21" s="19"/>
      <c r="Z21" s="68"/>
      <c r="AA21" s="68"/>
      <c r="AB21" s="68"/>
      <c r="AC21" s="69"/>
      <c r="AF21" s="68"/>
      <c r="AG21" s="19"/>
      <c r="AH21" s="68"/>
      <c r="AI21" s="69"/>
      <c r="AJ21" s="19"/>
    </row>
    <row r="22" spans="1:36">
      <c r="B22" s="67"/>
      <c r="C22" s="76"/>
      <c r="D22" s="77"/>
      <c r="E22" s="76"/>
      <c r="N22" s="19"/>
      <c r="O22" s="19"/>
      <c r="Q22" s="69"/>
      <c r="R22" s="19"/>
      <c r="T22" s="74"/>
      <c r="U22" s="75"/>
      <c r="V22" s="75"/>
      <c r="W22" s="75"/>
      <c r="X22" s="19"/>
      <c r="Z22" s="68"/>
      <c r="AA22" s="68"/>
      <c r="AB22" s="68"/>
      <c r="AC22" s="69"/>
      <c r="AF22" s="19"/>
      <c r="AG22" s="19"/>
      <c r="AH22" s="68"/>
      <c r="AI22" s="69"/>
      <c r="AJ22" s="19"/>
    </row>
    <row r="23" spans="1:36">
      <c r="K23" s="67"/>
      <c r="R23" s="19"/>
      <c r="T23" s="19"/>
      <c r="U23" s="19"/>
      <c r="V23" s="68"/>
      <c r="W23" s="69"/>
      <c r="X23" s="19"/>
      <c r="AF23" s="19"/>
      <c r="AG23" s="19"/>
      <c r="AH23" s="68"/>
      <c r="AI23" s="69"/>
      <c r="AJ23" s="19"/>
    </row>
    <row r="24" spans="1:36">
      <c r="E24" s="19"/>
      <c r="K24" s="19"/>
      <c r="Q24" s="19"/>
      <c r="R24" s="19"/>
      <c r="T24" s="19"/>
      <c r="U24" s="19"/>
      <c r="V24" s="68"/>
      <c r="W24" s="69"/>
      <c r="X24" s="19"/>
    </row>
    <row r="25" spans="1:36">
      <c r="E25" s="19"/>
      <c r="K25" s="19"/>
      <c r="Q25" s="19"/>
      <c r="R25" s="19"/>
      <c r="T25" s="19"/>
      <c r="U25" s="19"/>
      <c r="V25" s="68"/>
      <c r="W25" s="69"/>
      <c r="X25" s="19"/>
    </row>
    <row r="26" spans="1:36">
      <c r="E26" s="19"/>
      <c r="K26" s="19"/>
    </row>
    <row r="27" spans="1:36">
      <c r="E27" s="19"/>
      <c r="K27" s="19"/>
    </row>
    <row r="28" spans="1:36">
      <c r="K28" s="67"/>
    </row>
    <row r="29" spans="1:36">
      <c r="E29" s="19"/>
      <c r="K29" s="78"/>
      <c r="Q29" s="19"/>
    </row>
    <row r="30" spans="1:36">
      <c r="E30" s="19"/>
      <c r="K30" s="78"/>
      <c r="Q30" s="19"/>
    </row>
    <row r="31" spans="1:36">
      <c r="E31" s="19"/>
      <c r="I31" s="67"/>
      <c r="K31" s="67"/>
      <c r="M31" s="74"/>
      <c r="N31" s="19"/>
      <c r="O31" s="19"/>
    </row>
    <row r="33" spans="5:17">
      <c r="K33" s="67"/>
    </row>
    <row r="34" spans="5:17">
      <c r="E34" s="19"/>
      <c r="K34" s="79"/>
      <c r="Q34" s="19"/>
    </row>
    <row r="35" spans="5:17">
      <c r="E35" s="19"/>
      <c r="K35" s="79"/>
      <c r="Q35" s="19"/>
    </row>
    <row r="36" spans="5:17">
      <c r="E36" s="19"/>
      <c r="K36" s="78"/>
    </row>
    <row r="37" spans="5:17">
      <c r="I37" s="67"/>
      <c r="J37" s="67"/>
      <c r="K37" s="67"/>
      <c r="M37" s="74"/>
      <c r="N37" s="19"/>
      <c r="O37" s="19"/>
    </row>
    <row r="38" spans="5:17">
      <c r="K38" s="67"/>
    </row>
    <row r="39" spans="5:17">
      <c r="E39" s="19"/>
      <c r="K39" s="79"/>
      <c r="Q39" s="19"/>
    </row>
    <row r="40" spans="5:17">
      <c r="E40" s="19"/>
      <c r="K40" s="79"/>
      <c r="Q40" s="19"/>
    </row>
    <row r="41" spans="5:17">
      <c r="E41" s="19"/>
      <c r="K41" s="78"/>
    </row>
    <row r="42" spans="5:17">
      <c r="I42" s="67"/>
      <c r="J42" s="67"/>
      <c r="K42" s="67"/>
      <c r="M42" s="74"/>
      <c r="N42" s="19"/>
      <c r="O42" s="19"/>
    </row>
    <row r="43" spans="5:17">
      <c r="K43" s="67"/>
    </row>
    <row r="44" spans="5:17">
      <c r="E44" s="19"/>
      <c r="K44" s="79"/>
      <c r="Q44" s="19"/>
    </row>
    <row r="45" spans="5:17">
      <c r="E45" s="19"/>
      <c r="K45" s="79"/>
      <c r="Q45" s="19"/>
    </row>
    <row r="46" spans="5:17">
      <c r="E46" s="19"/>
      <c r="K46" s="78"/>
    </row>
    <row r="48" spans="5:17">
      <c r="K48" s="67"/>
    </row>
    <row r="49" spans="1:17">
      <c r="E49" s="19"/>
      <c r="K49" s="19"/>
      <c r="Q49" s="19"/>
    </row>
    <row r="50" spans="1:17">
      <c r="E50" s="19"/>
      <c r="K50" s="19"/>
      <c r="Q50" s="19"/>
    </row>
    <row r="51" spans="1:17">
      <c r="E51" s="19"/>
      <c r="K51" s="19"/>
    </row>
    <row r="52" spans="1:17">
      <c r="A52" s="76"/>
      <c r="B52" s="76"/>
      <c r="C52" s="76"/>
      <c r="D52" s="76"/>
      <c r="E52" s="74"/>
      <c r="G52" s="11"/>
      <c r="H52" s="76"/>
      <c r="I52" s="76"/>
      <c r="J52" s="76"/>
      <c r="K52" s="74"/>
      <c r="M52" s="76"/>
      <c r="N52" s="76"/>
      <c r="O52" s="76"/>
      <c r="P52" s="76"/>
      <c r="Q52" s="74"/>
    </row>
    <row r="104" spans="2:2">
      <c r="B104" s="73"/>
    </row>
  </sheetData>
  <phoneticPr fontId="1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DC114-E428-4D28-B52E-D75BEF81C0FD}">
  <dimension ref="B2:R24"/>
  <sheetViews>
    <sheetView topLeftCell="B1" zoomScale="115" zoomScaleNormal="115" workbookViewId="0">
      <selection activeCell="C5" sqref="C5"/>
    </sheetView>
  </sheetViews>
  <sheetFormatPr defaultRowHeight="16.5"/>
  <cols>
    <col min="1" max="1" width="9.140625" style="35"/>
    <col min="2" max="2" width="5.7109375" style="35" bestFit="1" customWidth="1"/>
    <col min="3" max="4" width="9.140625" style="35"/>
    <col min="5" max="5" width="9.85546875" style="35" bestFit="1" customWidth="1"/>
    <col min="6" max="6" width="11.42578125" style="35" bestFit="1" customWidth="1"/>
    <col min="7" max="7" width="13.85546875" style="35" bestFit="1" customWidth="1"/>
    <col min="8" max="8" width="9.85546875" style="35" bestFit="1" customWidth="1"/>
    <col min="9" max="9" width="12.28515625" style="35" bestFit="1" customWidth="1"/>
    <col min="10" max="10" width="9.85546875" style="35" bestFit="1" customWidth="1"/>
    <col min="11" max="11" width="13.85546875" style="35" bestFit="1" customWidth="1"/>
    <col min="12" max="12" width="9.85546875" style="35" bestFit="1" customWidth="1"/>
    <col min="13" max="13" width="11.5703125" style="35" customWidth="1"/>
    <col min="14" max="14" width="10.7109375" style="35" customWidth="1"/>
    <col min="15" max="15" width="14.42578125" style="35" customWidth="1"/>
    <col min="16" max="16" width="9.140625" style="35"/>
    <col min="17" max="17" width="15.5703125" style="35" customWidth="1"/>
    <col min="18" max="18" width="14.5703125" style="35" customWidth="1"/>
    <col min="19" max="16384" width="9.140625" style="35"/>
  </cols>
  <sheetData>
    <row r="2" spans="2:18" s="40" customFormat="1">
      <c r="B2" s="42" t="s">
        <v>14</v>
      </c>
      <c r="C2" s="42" t="s">
        <v>18</v>
      </c>
      <c r="D2" s="42" t="s">
        <v>15</v>
      </c>
      <c r="E2" s="42" t="s">
        <v>16</v>
      </c>
      <c r="F2" s="42" t="s">
        <v>17</v>
      </c>
      <c r="G2" s="42" t="s">
        <v>8</v>
      </c>
      <c r="H2" s="42" t="s">
        <v>19</v>
      </c>
      <c r="I2" s="42"/>
      <c r="J2" s="42"/>
      <c r="K2" s="42" t="s">
        <v>20</v>
      </c>
      <c r="L2" s="42" t="s">
        <v>21</v>
      </c>
      <c r="M2" s="42" t="s">
        <v>29</v>
      </c>
      <c r="N2" s="42" t="s">
        <v>30</v>
      </c>
    </row>
    <row r="3" spans="2:18" s="54" customFormat="1">
      <c r="B3" s="55">
        <v>905</v>
      </c>
      <c r="C3" s="55">
        <v>83.32</v>
      </c>
      <c r="D3" s="55">
        <v>7.92</v>
      </c>
      <c r="E3" s="55">
        <f>C3+D3</f>
        <v>91.24</v>
      </c>
      <c r="F3" s="56">
        <f>E3*10.764</f>
        <v>982.10735999999986</v>
      </c>
      <c r="G3" s="57">
        <v>20039630</v>
      </c>
      <c r="H3" s="58">
        <f>G3/F3</f>
        <v>20404.724387769584</v>
      </c>
      <c r="I3" s="57">
        <v>1402800</v>
      </c>
      <c r="J3" s="57">
        <v>30000</v>
      </c>
      <c r="K3" s="58">
        <f>G3+I3+J3</f>
        <v>21472430</v>
      </c>
      <c r="L3" s="58">
        <f>K3/F3</f>
        <v>21863.628025351529</v>
      </c>
      <c r="M3" s="59">
        <v>45470</v>
      </c>
      <c r="N3" s="55" t="s">
        <v>31</v>
      </c>
    </row>
    <row r="4" spans="2:18" s="54" customFormat="1">
      <c r="B4" s="55">
        <v>3701</v>
      </c>
      <c r="C4" s="55">
        <v>55.56</v>
      </c>
      <c r="D4" s="55">
        <v>4.12</v>
      </c>
      <c r="E4" s="55">
        <f t="shared" ref="E4:E12" si="0">C4+D4</f>
        <v>59.68</v>
      </c>
      <c r="F4" s="56">
        <f t="shared" ref="F4:F12" si="1">E4*10.764</f>
        <v>642.39551999999992</v>
      </c>
      <c r="G4" s="57">
        <v>13170167</v>
      </c>
      <c r="H4" s="58">
        <f t="shared" ref="H4:H12" si="2">G4/F4</f>
        <v>20501.648268032757</v>
      </c>
      <c r="I4" s="57">
        <v>922000</v>
      </c>
      <c r="J4" s="57">
        <v>30000</v>
      </c>
      <c r="K4" s="58">
        <f t="shared" ref="K4:K12" si="3">G4+I4+J4</f>
        <v>14122167</v>
      </c>
      <c r="L4" s="58">
        <f t="shared" ref="L4:L12" si="4">K4/F4</f>
        <v>21983.6013177676</v>
      </c>
      <c r="M4" s="59">
        <v>45469</v>
      </c>
      <c r="N4" s="55" t="s">
        <v>32</v>
      </c>
    </row>
    <row r="5" spans="2:18" s="54" customFormat="1">
      <c r="B5" s="55">
        <v>2002</v>
      </c>
      <c r="C5" s="55">
        <v>81.069999999999993</v>
      </c>
      <c r="D5" s="55">
        <v>4.9400000000000004</v>
      </c>
      <c r="E5" s="55">
        <f t="shared" si="0"/>
        <v>86.009999999999991</v>
      </c>
      <c r="F5" s="56">
        <f t="shared" si="1"/>
        <v>925.8116399999999</v>
      </c>
      <c r="G5" s="57">
        <v>18053349</v>
      </c>
      <c r="H5" s="58">
        <f t="shared" si="2"/>
        <v>19500.023784535701</v>
      </c>
      <c r="I5" s="57">
        <v>1263800</v>
      </c>
      <c r="J5" s="57">
        <v>30000</v>
      </c>
      <c r="K5" s="58">
        <f t="shared" si="3"/>
        <v>19347149</v>
      </c>
      <c r="L5" s="58">
        <f t="shared" si="4"/>
        <v>20897.500273381746</v>
      </c>
      <c r="M5" s="59">
        <v>45457</v>
      </c>
      <c r="N5" s="55" t="s">
        <v>33</v>
      </c>
      <c r="O5" s="60"/>
      <c r="Q5" s="61"/>
      <c r="R5" s="62"/>
    </row>
    <row r="6" spans="2:18">
      <c r="B6" s="43">
        <v>1702</v>
      </c>
      <c r="C6" s="43">
        <v>81.069999999999993</v>
      </c>
      <c r="D6" s="43">
        <v>4.9400000000000004</v>
      </c>
      <c r="E6" s="43">
        <f t="shared" si="0"/>
        <v>86.009999999999991</v>
      </c>
      <c r="F6" s="44">
        <f t="shared" si="1"/>
        <v>925.8116399999999</v>
      </c>
      <c r="G6" s="45">
        <v>18434301</v>
      </c>
      <c r="H6" s="41">
        <f t="shared" si="2"/>
        <v>19911.502732888519</v>
      </c>
      <c r="I6" s="45">
        <v>1290500</v>
      </c>
      <c r="J6" s="45">
        <v>30000</v>
      </c>
      <c r="K6" s="41">
        <f t="shared" si="3"/>
        <v>19754801</v>
      </c>
      <c r="L6" s="41">
        <f t="shared" si="4"/>
        <v>21337.818781366805</v>
      </c>
      <c r="M6" s="53">
        <v>45437</v>
      </c>
      <c r="N6" s="43" t="s">
        <v>34</v>
      </c>
      <c r="O6" s="37"/>
      <c r="Q6" s="38"/>
      <c r="R6" s="39"/>
    </row>
    <row r="7" spans="2:18" s="54" customFormat="1">
      <c r="B7" s="55">
        <v>1604</v>
      </c>
      <c r="C7" s="55">
        <v>83.32</v>
      </c>
      <c r="D7" s="55">
        <v>7.92</v>
      </c>
      <c r="E7" s="55">
        <f t="shared" si="0"/>
        <v>91.24</v>
      </c>
      <c r="F7" s="56">
        <f t="shared" si="1"/>
        <v>982.10735999999986</v>
      </c>
      <c r="G7" s="57">
        <v>19563441</v>
      </c>
      <c r="H7" s="58">
        <f t="shared" si="2"/>
        <v>19919.859881713954</v>
      </c>
      <c r="I7" s="57">
        <v>1369500</v>
      </c>
      <c r="J7" s="57">
        <v>30000</v>
      </c>
      <c r="K7" s="58">
        <f t="shared" si="3"/>
        <v>20962941</v>
      </c>
      <c r="L7" s="58">
        <f t="shared" si="4"/>
        <v>21344.856839276719</v>
      </c>
      <c r="M7" s="59">
        <v>45381</v>
      </c>
      <c r="N7" s="55" t="s">
        <v>35</v>
      </c>
      <c r="O7" s="60"/>
      <c r="Q7" s="61"/>
      <c r="R7" s="62"/>
    </row>
    <row r="8" spans="2:18">
      <c r="B8" s="43">
        <v>2502</v>
      </c>
      <c r="C8" s="43">
        <v>81.069999999999993</v>
      </c>
      <c r="D8" s="43">
        <v>4.9400000000000004</v>
      </c>
      <c r="E8" s="43">
        <f t="shared" si="0"/>
        <v>86.009999999999991</v>
      </c>
      <c r="F8" s="44">
        <f t="shared" si="1"/>
        <v>925.8116399999999</v>
      </c>
      <c r="G8" s="45">
        <v>17767711</v>
      </c>
      <c r="H8" s="41">
        <f t="shared" si="2"/>
        <v>19191.49666340337</v>
      </c>
      <c r="I8" s="45">
        <v>1243800</v>
      </c>
      <c r="J8" s="45">
        <v>30000</v>
      </c>
      <c r="K8" s="41">
        <f t="shared" si="3"/>
        <v>19041511</v>
      </c>
      <c r="L8" s="41">
        <f t="shared" si="4"/>
        <v>20567.370485858228</v>
      </c>
      <c r="M8" s="53">
        <v>45310</v>
      </c>
      <c r="N8" s="43" t="s">
        <v>36</v>
      </c>
      <c r="O8" s="37"/>
      <c r="Q8" s="38"/>
      <c r="R8" s="39"/>
    </row>
    <row r="9" spans="2:18">
      <c r="B9" s="43">
        <v>804</v>
      </c>
      <c r="C9" s="43">
        <v>83.32</v>
      </c>
      <c r="D9" s="43">
        <v>7.92</v>
      </c>
      <c r="E9" s="43">
        <f t="shared" si="0"/>
        <v>91.24</v>
      </c>
      <c r="F9" s="44">
        <f t="shared" si="1"/>
        <v>982.10735999999986</v>
      </c>
      <c r="G9" s="45">
        <v>18992011</v>
      </c>
      <c r="H9" s="41">
        <f t="shared" si="2"/>
        <v>19338.019216147615</v>
      </c>
      <c r="I9" s="45">
        <v>1329500</v>
      </c>
      <c r="J9" s="45">
        <v>30000</v>
      </c>
      <c r="K9" s="41">
        <f t="shared" si="3"/>
        <v>20351511</v>
      </c>
      <c r="L9" s="41">
        <f t="shared" si="4"/>
        <v>20722.2874289426</v>
      </c>
      <c r="M9" s="53">
        <v>45560</v>
      </c>
      <c r="N9" s="43" t="s">
        <v>37</v>
      </c>
      <c r="O9" s="37"/>
      <c r="Q9" s="38"/>
      <c r="R9" s="39"/>
    </row>
    <row r="10" spans="2:18" s="54" customFormat="1">
      <c r="B10" s="55">
        <v>403</v>
      </c>
      <c r="C10" s="55">
        <v>59.22</v>
      </c>
      <c r="D10" s="55">
        <v>4.6399999999999997</v>
      </c>
      <c r="E10" s="55">
        <f t="shared" si="0"/>
        <v>63.86</v>
      </c>
      <c r="F10" s="56">
        <f t="shared" si="1"/>
        <v>687.38903999999991</v>
      </c>
      <c r="G10" s="57">
        <v>12254431</v>
      </c>
      <c r="H10" s="58">
        <f t="shared" si="2"/>
        <v>17827.504203442058</v>
      </c>
      <c r="I10" s="57">
        <v>857900</v>
      </c>
      <c r="J10" s="57">
        <v>30000</v>
      </c>
      <c r="K10" s="58">
        <f t="shared" si="3"/>
        <v>13142331</v>
      </c>
      <c r="L10" s="58">
        <f t="shared" si="4"/>
        <v>19119.203588116565</v>
      </c>
      <c r="M10" s="59">
        <v>45195</v>
      </c>
      <c r="N10" s="55" t="s">
        <v>43</v>
      </c>
      <c r="O10" s="60"/>
      <c r="Q10" s="61"/>
      <c r="R10" s="62"/>
    </row>
    <row r="11" spans="2:18">
      <c r="B11" s="43">
        <v>1603</v>
      </c>
      <c r="C11" s="43">
        <v>69.31</v>
      </c>
      <c r="D11" s="43">
        <v>1.41</v>
      </c>
      <c r="E11" s="43">
        <f t="shared" si="0"/>
        <v>70.72</v>
      </c>
      <c r="F11" s="44">
        <f t="shared" si="1"/>
        <v>761.23007999999993</v>
      </c>
      <c r="G11" s="45">
        <v>15236445</v>
      </c>
      <c r="H11" s="41">
        <f t="shared" si="2"/>
        <v>20015.558239632363</v>
      </c>
      <c r="I11" s="45">
        <v>1066600</v>
      </c>
      <c r="J11" s="45">
        <v>30000</v>
      </c>
      <c r="K11" s="41">
        <f t="shared" si="3"/>
        <v>16333045</v>
      </c>
      <c r="L11" s="41">
        <f t="shared" si="4"/>
        <v>21456.121387110717</v>
      </c>
      <c r="M11" s="53">
        <v>45478</v>
      </c>
      <c r="N11" s="43" t="s">
        <v>41</v>
      </c>
      <c r="O11" s="37"/>
      <c r="Q11" s="38"/>
      <c r="R11" s="39"/>
    </row>
    <row r="12" spans="2:18">
      <c r="B12" s="43">
        <v>4203</v>
      </c>
      <c r="C12" s="43">
        <v>35.409999999999997</v>
      </c>
      <c r="D12" s="43">
        <v>1.1399999999999999</v>
      </c>
      <c r="E12" s="43">
        <f t="shared" si="0"/>
        <v>36.549999999999997</v>
      </c>
      <c r="F12" s="44">
        <f t="shared" si="1"/>
        <v>393.42419999999993</v>
      </c>
      <c r="G12" s="45">
        <v>7135594</v>
      </c>
      <c r="H12" s="41">
        <f t="shared" si="2"/>
        <v>18137.150688747672</v>
      </c>
      <c r="I12" s="45">
        <v>499500</v>
      </c>
      <c r="J12" s="45">
        <v>30000</v>
      </c>
      <c r="K12" s="41">
        <f t="shared" si="3"/>
        <v>7665094</v>
      </c>
      <c r="L12" s="41">
        <f t="shared" si="4"/>
        <v>19483.026209368923</v>
      </c>
      <c r="M12" s="53">
        <v>45442</v>
      </c>
      <c r="N12" s="43" t="s">
        <v>42</v>
      </c>
      <c r="O12" s="37"/>
      <c r="Q12" s="38"/>
      <c r="R12" s="39"/>
    </row>
    <row r="13" spans="2:18">
      <c r="G13" s="36"/>
      <c r="H13" s="64">
        <f>AVERAGE(H3:H12)</f>
        <v>19474.74880663136</v>
      </c>
      <c r="I13" s="108" t="s">
        <v>22</v>
      </c>
      <c r="J13" s="108"/>
      <c r="K13" s="108"/>
      <c r="L13" s="64">
        <f>AVERAGE(L3:L12)</f>
        <v>20877.54143365414</v>
      </c>
    </row>
    <row r="14" spans="2:18">
      <c r="G14" s="36"/>
    </row>
    <row r="15" spans="2:18">
      <c r="G15" s="36"/>
    </row>
    <row r="16" spans="2:18">
      <c r="G16" s="36"/>
    </row>
    <row r="17" spans="3:7">
      <c r="G17" s="36"/>
    </row>
    <row r="18" spans="3:7" ht="33">
      <c r="C18" s="42" t="s">
        <v>38</v>
      </c>
      <c r="D18" s="63" t="s">
        <v>39</v>
      </c>
      <c r="E18" s="42" t="s">
        <v>40</v>
      </c>
      <c r="F18" s="42" t="s">
        <v>16</v>
      </c>
      <c r="G18" s="36"/>
    </row>
    <row r="19" spans="3:7">
      <c r="C19" s="43">
        <v>1</v>
      </c>
      <c r="D19" s="43">
        <v>55.56</v>
      </c>
      <c r="E19" s="43">
        <v>4.12</v>
      </c>
      <c r="F19" s="43">
        <f>D19+E19</f>
        <v>59.68</v>
      </c>
      <c r="G19" s="36"/>
    </row>
    <row r="20" spans="3:7">
      <c r="C20" s="43">
        <v>2</v>
      </c>
      <c r="D20" s="43">
        <v>81.069999999999993</v>
      </c>
      <c r="E20" s="43">
        <v>4.9400000000000004</v>
      </c>
      <c r="F20" s="43">
        <f t="shared" ref="F20:F23" si="5">D20+E20</f>
        <v>86.009999999999991</v>
      </c>
      <c r="G20" s="36"/>
    </row>
    <row r="21" spans="3:7">
      <c r="C21" s="43">
        <v>3</v>
      </c>
      <c r="D21" s="43">
        <v>59.22</v>
      </c>
      <c r="E21" s="43">
        <v>4.6399999999999997</v>
      </c>
      <c r="F21" s="43">
        <f t="shared" si="5"/>
        <v>63.86</v>
      </c>
      <c r="G21" s="36"/>
    </row>
    <row r="22" spans="3:7">
      <c r="C22" s="43">
        <v>4</v>
      </c>
      <c r="D22" s="43">
        <v>83.32</v>
      </c>
      <c r="E22" s="43">
        <v>7.92</v>
      </c>
      <c r="F22" s="43">
        <f t="shared" si="5"/>
        <v>91.24</v>
      </c>
      <c r="G22" s="36"/>
    </row>
    <row r="23" spans="3:7">
      <c r="C23" s="43">
        <v>5</v>
      </c>
      <c r="D23" s="43">
        <v>83.32</v>
      </c>
      <c r="E23" s="43">
        <v>7.92</v>
      </c>
      <c r="F23" s="43">
        <f t="shared" si="5"/>
        <v>91.24</v>
      </c>
      <c r="G23" s="36"/>
    </row>
    <row r="24" spans="3:7">
      <c r="G24" s="36"/>
    </row>
  </sheetData>
  <mergeCells count="1">
    <mergeCell ref="I13:K1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6CD04-9FCB-4C32-AF98-975EB73D938E}">
  <dimension ref="A1"/>
  <sheetViews>
    <sheetView topLeftCell="B10" workbookViewId="0">
      <selection activeCell="B34" sqref="B34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F6529-8A4C-4774-9A63-530DC491DE6E}">
  <dimension ref="A1"/>
  <sheetViews>
    <sheetView topLeftCell="A97" workbookViewId="0">
      <selection activeCell="A96" sqref="A96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Tower 3</vt:lpstr>
      <vt:lpstr>Total</vt:lpstr>
      <vt:lpstr>Rera</vt:lpstr>
      <vt:lpstr>Typical Floor</vt:lpstr>
      <vt:lpstr>IGR</vt:lpstr>
      <vt:lpstr>RR</vt:lpstr>
      <vt:lpstr>Sheet1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2024-07-11T06:48:02Z</dcterms:modified>
</cp:coreProperties>
</file>