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SPL PBB Fort\Sainath Gangadhar Sanvatsarkar\"/>
    </mc:Choice>
  </mc:AlternateContent>
  <xr:revisionPtr revIDLastSave="0" documentId="13_ncr:1_{5C741173-FC6D-4C66-82DF-E01E0951E7E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24" i="4" l="1"/>
  <c r="P23" i="4"/>
  <c r="P21" i="4"/>
  <c r="H21" i="4" l="1"/>
  <c r="I19" i="4"/>
  <c r="H29" i="4"/>
  <c r="Q12" i="4" l="1"/>
  <c r="P12" i="4"/>
  <c r="P11" i="4"/>
  <c r="Q11" i="4" s="1"/>
  <c r="Q10" i="4"/>
  <c r="P10" i="4"/>
  <c r="P9" i="4"/>
  <c r="Q9" i="4" s="1"/>
  <c r="P8" i="4"/>
  <c r="P7" i="4"/>
  <c r="Q6" i="4"/>
  <c r="P5" i="4"/>
  <c r="Q4" i="4"/>
  <c r="P3" i="4"/>
  <c r="Q2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<sst xmlns="http://schemas.openxmlformats.org/spreadsheetml/2006/main" count="34" uniqueCount="31">
  <si>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</si>
  <si>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</si>
  <si>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</si>
  <si>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</si>
  <si>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</si>
  <si>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</si>
  <si>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</si>
  <si>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</si>
  <si>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</si>
  <si>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</si>
  <si>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</si>
  <si>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</si>
  <si>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</si>
  <si>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101, 1st Floor, Varun Arcade Phase 2, Village - Belavali, Badlapur, Taluka - Ambernath, Badlapur</t>
  </si>
  <si>
    <t>oc - 2013</t>
  </si>
  <si>
    <t>agreement - 2018</t>
  </si>
  <si>
    <t>av</t>
  </si>
  <si>
    <t>sd</t>
  </si>
  <si>
    <t>rd</t>
  </si>
  <si>
    <t>bv</t>
  </si>
  <si>
    <t>bua</t>
  </si>
  <si>
    <t>rate</t>
  </si>
  <si>
    <t>fmv</t>
  </si>
  <si>
    <t>02.02.23</t>
  </si>
  <si>
    <t>18.11.21</t>
  </si>
  <si>
    <t>08.05.24</t>
  </si>
  <si>
    <t>ls - 25 lakhs</t>
  </si>
  <si>
    <t>mca</t>
  </si>
  <si>
    <t>bal</t>
  </si>
  <si>
    <t>fb</t>
  </si>
  <si>
    <t xml:space="preserve">f. no. 101 &amp; only balcony of 102 merged.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</si>
</sst>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325171</xdr:colOff>
      <xdr:row>46</xdr:row>
      <xdr:rowOff>105949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6E6AF0A-C1B7-4FB5-813C-DA61B527AE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469171" cy="8411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258487</xdr:colOff>
      <xdr:row>51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3EEDF5-8982-4760-A92A-EF793E7D3B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402487" cy="8630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115592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7248CE-E311-46CD-B802-D311F3259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259592" cy="8678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125119</xdr:colOff>
      <xdr:row>46</xdr:row>
      <xdr:rowOff>77361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5F8726-3D6C-41EA-A570-7CC821C6A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269119" cy="8316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55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968AF2-DE90-41BE-A5CC-6B14AC2C5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91725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47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B7EBB8-47B8-4203-905E-411AE9BCA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9029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A0AFE8-EF7C-4F98-A9D0-99B21228DE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O27" sqref="O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736.1111111111112</v>
      </c>
      <c r="C2" s="4">
        <f>B2*1.2</f>
        <v>883.33333333333337</v>
      </c>
      <c r="D2" s="4">
        <f t="shared" ref="D2:D13" si="2">C2*1.2</f>
        <v>1060</v>
      </c>
      <c r="E2" s="16">
        <f t="shared" ref="E2:E13" si="3">R2</f>
        <v>3300000</v>
      </c>
      <c r="F2" s="10">
        <f t="shared" ref="F2:F13" si="4">ROUND((E2/B2),0)</f>
        <v>4483</v>
      </c>
      <c r="G2" s="10">
        <f t="shared" ref="G2:G13" si="5">ROUND((E2/C2),0)</f>
        <v>3736</v>
      </c>
      <c r="H2" s="10">
        <f t="shared" ref="H2:H13" si="6">ROUND((E2/D2),0)</f>
        <v>3113</v>
      </c>
      <c r="I2" s="4" t="e">
        <f>#REF!</f>
        <v>#REF!</v>
      </c>
      <c r="J2" s="4">
        <f t="shared" ref="J2:J13" si="7">S2</f>
        <v>0</v>
      </c>
      <c r="O2">
        <v>1060</v>
      </c>
      <c r="P2">
        <f t="shared" ref="P2:P12" si="8">O2/1.2</f>
        <v>883.33333333333337</v>
      </c>
      <c r="Q2">
        <f t="shared" ref="Q2:Q12" si="9">P2/1.2</f>
        <v>736.1111111111112</v>
      </c>
      <c r="R2" s="2">
        <v>3300000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490</v>
      </c>
      <c r="C3" s="4">
        <f t="shared" ref="C3:C15" si="10">B3*1.2</f>
        <v>588</v>
      </c>
      <c r="D3" s="4">
        <f t="shared" si="2"/>
        <v>705.6</v>
      </c>
      <c r="E3" s="16">
        <f t="shared" si="3"/>
        <v>2000000</v>
      </c>
      <c r="F3" s="10">
        <f t="shared" si="4"/>
        <v>4082</v>
      </c>
      <c r="G3" s="10">
        <f t="shared" si="5"/>
        <v>3401</v>
      </c>
      <c r="H3" s="10">
        <f t="shared" si="6"/>
        <v>2834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490</v>
      </c>
      <c r="R3" s="2">
        <v>2000000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449.16666666666669</v>
      </c>
      <c r="C4" s="4">
        <f t="shared" si="10"/>
        <v>539</v>
      </c>
      <c r="D4" s="4">
        <f t="shared" si="2"/>
        <v>646.79999999999995</v>
      </c>
      <c r="E4" s="16">
        <f t="shared" si="3"/>
        <v>2100000</v>
      </c>
      <c r="F4" s="10">
        <f t="shared" si="4"/>
        <v>4675</v>
      </c>
      <c r="G4" s="15">
        <f t="shared" si="5"/>
        <v>3896</v>
      </c>
      <c r="H4" s="10">
        <f t="shared" si="6"/>
        <v>3247</v>
      </c>
      <c r="I4" s="4" t="e">
        <f>#REF!</f>
        <v>#REF!</v>
      </c>
      <c r="J4" s="4">
        <f t="shared" si="7"/>
        <v>0</v>
      </c>
      <c r="O4">
        <v>0</v>
      </c>
      <c r="P4">
        <v>539</v>
      </c>
      <c r="Q4">
        <f t="shared" si="9"/>
        <v>449.16666666666669</v>
      </c>
      <c r="R4" s="2">
        <v>2100000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428</v>
      </c>
      <c r="C5" s="4">
        <f t="shared" si="10"/>
        <v>513.6</v>
      </c>
      <c r="D5" s="4">
        <f t="shared" si="2"/>
        <v>616.32000000000005</v>
      </c>
      <c r="E5" s="16">
        <f t="shared" si="3"/>
        <v>2700000</v>
      </c>
      <c r="F5" s="10">
        <f t="shared" si="4"/>
        <v>6308</v>
      </c>
      <c r="G5" s="15">
        <f t="shared" si="5"/>
        <v>5257</v>
      </c>
      <c r="H5" s="10">
        <f t="shared" si="6"/>
        <v>4381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428</v>
      </c>
      <c r="R5" s="2">
        <v>2700000</v>
      </c>
      <c r="S5" s="8"/>
      <c r="T5" s="8"/>
    </row>
    <row r="6" spans="1:20" x14ac:dyDescent="0.25">
      <c r="A6" s="4">
        <f t="shared" si="0"/>
        <v>0</v>
      </c>
      <c r="B6" s="4">
        <f t="shared" si="1"/>
        <v>875</v>
      </c>
      <c r="C6" s="4">
        <f t="shared" si="10"/>
        <v>1050</v>
      </c>
      <c r="D6" s="4">
        <f t="shared" si="2"/>
        <v>1260</v>
      </c>
      <c r="E6" s="16">
        <f t="shared" si="3"/>
        <v>3300000</v>
      </c>
      <c r="F6" s="10">
        <f t="shared" si="4"/>
        <v>3771</v>
      </c>
      <c r="G6" s="15">
        <f t="shared" si="5"/>
        <v>3143</v>
      </c>
      <c r="H6" s="10">
        <f t="shared" si="6"/>
        <v>2619</v>
      </c>
      <c r="I6" s="4" t="e">
        <f>#REF!</f>
        <v>#REF!</v>
      </c>
      <c r="J6" s="4" t="str">
        <f t="shared" si="7"/>
        <v>08.05.24</v>
      </c>
      <c r="O6">
        <v>0</v>
      </c>
      <c r="P6">
        <v>1050</v>
      </c>
      <c r="Q6">
        <f t="shared" si="9"/>
        <v>875</v>
      </c>
      <c r="R6" s="2">
        <v>3300000</v>
      </c>
      <c r="S6" s="8" t="s">
        <v>25</v>
      </c>
      <c r="T6" s="8"/>
    </row>
    <row r="7" spans="1:20" x14ac:dyDescent="0.25">
      <c r="A7" s="4">
        <f t="shared" si="0"/>
        <v>0</v>
      </c>
      <c r="B7" s="4">
        <f t="shared" si="1"/>
        <v>465</v>
      </c>
      <c r="C7" s="4">
        <f t="shared" si="10"/>
        <v>558</v>
      </c>
      <c r="D7" s="4">
        <f t="shared" si="2"/>
        <v>669.6</v>
      </c>
      <c r="E7" s="16">
        <f t="shared" si="3"/>
        <v>1850000</v>
      </c>
      <c r="F7" s="10">
        <f t="shared" si="4"/>
        <v>3978</v>
      </c>
      <c r="G7" s="10">
        <f t="shared" si="5"/>
        <v>3315</v>
      </c>
      <c r="H7" s="10">
        <f t="shared" si="6"/>
        <v>2763</v>
      </c>
      <c r="I7" s="4" t="e">
        <f>#REF!</f>
        <v>#REF!</v>
      </c>
      <c r="J7" s="4" t="str">
        <f t="shared" si="7"/>
        <v>02.02.23</v>
      </c>
      <c r="O7">
        <v>0</v>
      </c>
      <c r="P7">
        <f t="shared" si="8"/>
        <v>0</v>
      </c>
      <c r="Q7">
        <v>465</v>
      </c>
      <c r="R7" s="2">
        <v>1850000</v>
      </c>
      <c r="S7" s="8" t="s">
        <v>23</v>
      </c>
      <c r="T7" s="8"/>
    </row>
    <row r="8" spans="1:20" x14ac:dyDescent="0.25">
      <c r="A8" s="4">
        <f t="shared" si="0"/>
        <v>0</v>
      </c>
      <c r="B8" s="4">
        <f t="shared" si="1"/>
        <v>712</v>
      </c>
      <c r="C8" s="4">
        <f t="shared" si="10"/>
        <v>854.4</v>
      </c>
      <c r="D8" s="4">
        <f t="shared" si="2"/>
        <v>1025.28</v>
      </c>
      <c r="E8" s="16">
        <f t="shared" si="3"/>
        <v>2920000</v>
      </c>
      <c r="F8" s="10">
        <f t="shared" si="4"/>
        <v>4101</v>
      </c>
      <c r="G8" s="10">
        <f t="shared" si="5"/>
        <v>3418</v>
      </c>
      <c r="H8" s="10">
        <f t="shared" si="6"/>
        <v>2848</v>
      </c>
      <c r="I8" s="4" t="e">
        <f>#REF!</f>
        <v>#REF!</v>
      </c>
      <c r="J8" s="4" t="str">
        <f t="shared" si="7"/>
        <v>18.11.21</v>
      </c>
      <c r="O8">
        <v>0</v>
      </c>
      <c r="P8">
        <f t="shared" si="8"/>
        <v>0</v>
      </c>
      <c r="Q8">
        <v>712</v>
      </c>
      <c r="R8" s="2">
        <v>2920000</v>
      </c>
      <c r="S8" s="8" t="s">
        <v>24</v>
      </c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10"/>
        <v>0</v>
      </c>
      <c r="D9" s="4">
        <f t="shared" si="2"/>
        <v>0</v>
      </c>
      <c r="E9" s="16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9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10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9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10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9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0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9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10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0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10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20</v>
      </c>
      <c r="H19">
        <v>650</v>
      </c>
      <c r="I19">
        <f>60.4*10.764</f>
        <v>650.14559999999994</v>
      </c>
    </row>
    <row r="20" spans="7:24" x14ac:dyDescent="0.25">
      <c r="G20" t="s">
        <v>21</v>
      </c>
      <c r="H20">
        <v>3800</v>
      </c>
      <c r="O20" t="s">
        <v>27</v>
      </c>
      <c r="P20">
        <v>364</v>
      </c>
    </row>
    <row r="21" spans="7:24" x14ac:dyDescent="0.25">
      <c r="G21" t="s">
        <v>22</v>
      </c>
      <c r="H21">
        <f>H20*H19</f>
        <v>2470000</v>
      </c>
      <c r="O21" t="s">
        <v>28</v>
      </c>
      <c r="P21">
        <f>23+54</f>
        <v>77</v>
      </c>
    </row>
    <row r="22" spans="7:24" x14ac:dyDescent="0.25">
      <c r="G22" s="6"/>
      <c r="H22" s="6"/>
      <c r="O22" t="s">
        <v>29</v>
      </c>
      <c r="P22">
        <v>27</v>
      </c>
    </row>
    <row r="23" spans="7:24" x14ac:dyDescent="0.25">
      <c r="P23">
        <f>SUM(P20:P22)</f>
        <v>468</v>
      </c>
    </row>
    <row r="24" spans="7:24" x14ac:dyDescent="0.25">
      <c r="G24" t="s">
        <v>14</v>
      </c>
      <c r="P24" s="11">
        <f>H19/P23</f>
        <v>1.3888888888888888</v>
      </c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15</v>
      </c>
      <c r="I25" t="s">
        <v>26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16</v>
      </c>
      <c r="H26">
        <v>1800000</v>
      </c>
      <c r="O26" t="s">
        <v>30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17</v>
      </c>
      <c r="H27">
        <v>122700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18</v>
      </c>
      <c r="H28">
        <v>20450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G29" t="s">
        <v>19</v>
      </c>
      <c r="H29">
        <f>SUM(H26:H28)</f>
        <v>1943150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2024-07-03T09:31:45Z</dcterms:modified>
</cp:coreProperties>
</file>