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30" windowHeight="4260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  <sheet name="Sheet4" sheetId="37" r:id="rId8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6" i="4"/>
  <c r="P6"/>
  <c r="J6"/>
  <c r="I6"/>
  <c r="E6"/>
  <c r="G6" s="1"/>
  <c r="B6"/>
  <c r="C6" s="1"/>
  <c r="D6" s="1"/>
  <c r="A6"/>
  <c r="P5"/>
  <c r="J5"/>
  <c r="I5"/>
  <c r="E5"/>
  <c r="G5" s="1"/>
  <c r="B5"/>
  <c r="C5" s="1"/>
  <c r="D5" s="1"/>
  <c r="A5"/>
  <c r="Q4"/>
  <c r="J4"/>
  <c r="I4"/>
  <c r="E4"/>
  <c r="B4"/>
  <c r="C4" s="1"/>
  <c r="D4" s="1"/>
  <c r="A4"/>
  <c r="Q3"/>
  <c r="B3" s="1"/>
  <c r="C3" s="1"/>
  <c r="D3" s="1"/>
  <c r="P3"/>
  <c r="J3"/>
  <c r="I3"/>
  <c r="E3"/>
  <c r="A3"/>
  <c r="Q2"/>
  <c r="B2" s="1"/>
  <c r="C2" s="1"/>
  <c r="D2" s="1"/>
  <c r="P2"/>
  <c r="J2"/>
  <c r="I2"/>
  <c r="E2"/>
  <c r="A2"/>
  <c r="H19" i="23"/>
  <c r="H21" s="1"/>
  <c r="E17" i="25"/>
  <c r="P10" i="4"/>
  <c r="Q10" s="1"/>
  <c r="B10" s="1"/>
  <c r="J10"/>
  <c r="I10"/>
  <c r="E10"/>
  <c r="A10"/>
  <c r="P9"/>
  <c r="Q9" s="1"/>
  <c r="B9" s="1"/>
  <c r="J9"/>
  <c r="I9"/>
  <c r="E9"/>
  <c r="A9"/>
  <c r="P8"/>
  <c r="Q8" s="1"/>
  <c r="B8" s="1"/>
  <c r="J8"/>
  <c r="I8"/>
  <c r="E8"/>
  <c r="A8"/>
  <c r="P7"/>
  <c r="Q7" s="1"/>
  <c r="B7" s="1"/>
  <c r="J7"/>
  <c r="I7"/>
  <c r="E7"/>
  <c r="A7"/>
  <c r="G3" l="1"/>
  <c r="G2"/>
  <c r="G4"/>
  <c r="F2"/>
  <c r="F4"/>
  <c r="F6"/>
  <c r="H6"/>
  <c r="F3"/>
  <c r="F5"/>
  <c r="H2"/>
  <c r="H3"/>
  <c r="H4"/>
  <c r="H5"/>
  <c r="H20" i="23"/>
  <c r="C7" i="4"/>
  <c r="D7" s="1"/>
  <c r="F7"/>
  <c r="C10"/>
  <c r="D10" s="1"/>
  <c r="F10"/>
  <c r="C9"/>
  <c r="D9" s="1"/>
  <c r="H9" s="1"/>
  <c r="F9"/>
  <c r="C8"/>
  <c r="D8" s="1"/>
  <c r="H8" s="1"/>
  <c r="F8"/>
  <c r="G10"/>
  <c r="G8"/>
  <c r="G7"/>
  <c r="H7"/>
  <c r="H10"/>
  <c r="G9" l="1"/>
  <c r="Q13"/>
  <c r="B13" s="1"/>
  <c r="C13" s="1"/>
  <c r="P13"/>
  <c r="J13"/>
  <c r="I13"/>
  <c r="E13"/>
  <c r="F13" s="1"/>
  <c r="A13"/>
  <c r="Q12"/>
  <c r="B12" s="1"/>
  <c r="C12" s="1"/>
  <c r="P12"/>
  <c r="J12"/>
  <c r="I12"/>
  <c r="E12"/>
  <c r="F12" s="1"/>
  <c r="A12"/>
  <c r="Q11"/>
  <c r="B11" s="1"/>
  <c r="C11" s="1"/>
  <c r="P11"/>
  <c r="J11"/>
  <c r="I11"/>
  <c r="E11"/>
  <c r="F11" s="1"/>
  <c r="A11"/>
  <c r="Q15"/>
  <c r="B15" s="1"/>
  <c r="C15" s="1"/>
  <c r="P15"/>
  <c r="J15"/>
  <c r="I15"/>
  <c r="E15"/>
  <c r="F15" s="1"/>
  <c r="A15"/>
  <c r="Q14"/>
  <c r="B14" s="1"/>
  <c r="P14"/>
  <c r="J14"/>
  <c r="I14"/>
  <c r="E14"/>
  <c r="A14"/>
  <c r="D11" l="1"/>
  <c r="H11" s="1"/>
  <c r="G11"/>
  <c r="G13"/>
  <c r="D13"/>
  <c r="H13" s="1"/>
  <c r="G12"/>
  <c r="D12"/>
  <c r="H12" s="1"/>
  <c r="F14"/>
  <c r="C14"/>
  <c r="G15"/>
  <c r="D15"/>
  <c r="H15" s="1"/>
  <c r="N8" i="24"/>
  <c r="N7"/>
  <c r="N6"/>
  <c r="N5"/>
  <c r="G14" i="4" l="1"/>
  <c r="D14"/>
  <c r="H14" s="1"/>
  <c r="I23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C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F29"/>
  <c r="H29" s="1"/>
  <c r="E29"/>
  <c r="G29" s="1"/>
  <c r="G28"/>
  <c r="F28"/>
  <c r="I28" s="1"/>
  <c r="E28"/>
  <c r="H28" s="1"/>
  <c r="G27"/>
  <c r="F27"/>
  <c r="I27" s="1"/>
  <c r="E27"/>
  <c r="H27" s="1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9" l="1"/>
  <c r="I30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8"/>
  <c r="C6"/>
  <c r="C14"/>
  <c r="C10" l="1"/>
  <c r="C11" s="1"/>
  <c r="C12" s="1"/>
  <c r="C13" s="1"/>
  <c r="C16" s="1"/>
  <c r="C19" s="1"/>
  <c r="C21" l="1"/>
  <c r="C20"/>
  <c r="E20" s="1"/>
  <c r="C25"/>
  <c r="B20" l="1"/>
  <c r="J19" i="4"/>
  <c r="I19"/>
  <c r="E19"/>
  <c r="A19"/>
  <c r="P18"/>
  <c r="Q18" s="1"/>
  <c r="J18"/>
  <c r="I18"/>
  <c r="E18"/>
  <c r="A18"/>
  <c r="P17"/>
  <c r="Q17" s="1"/>
  <c r="J17"/>
  <c r="I17"/>
  <c r="E17"/>
  <c r="A17"/>
  <c r="P16"/>
  <c r="Q16" s="1"/>
  <c r="J16"/>
  <c r="I16"/>
  <c r="E16"/>
  <c r="A16"/>
  <c r="B16" l="1"/>
  <c r="B18"/>
  <c r="B17"/>
  <c r="B19"/>
  <c r="C19" l="1"/>
  <c r="G19" s="1"/>
  <c r="F19"/>
  <c r="C18"/>
  <c r="G18" s="1"/>
  <c r="F18"/>
  <c r="C17"/>
  <c r="G17" s="1"/>
  <c r="F17"/>
  <c r="C16"/>
  <c r="G16" s="1"/>
  <c r="F16"/>
  <c r="D19"/>
  <c r="H19" s="1"/>
  <c r="D17"/>
  <c r="H17" s="1"/>
  <c r="D18"/>
  <c r="H18" s="1"/>
  <c r="D16"/>
  <c r="H16" s="1"/>
</calcChain>
</file>

<file path=xl/sharedStrings.xml><?xml version="1.0" encoding="utf-8"?>
<sst xmlns="http://schemas.openxmlformats.org/spreadsheetml/2006/main" count="133" uniqueCount="100">
  <si>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</si>
  <si>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</si>
  <si>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</si>
  <si>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</si>
  <si>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</si>
  <si>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</si>
  <si>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</si>
  <si>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</si>
  <si>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</si>
  <si>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</si>
  <si>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</si>
  <si>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</si>
  <si>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</si>
  <si>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</si>
  <si>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</si>
  <si>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</si>
  <si>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</si>
  <si>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</si>
  <si>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</si>
  <si>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</si>
  <si>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</si>
  <si>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</si>
  <si>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</si>
  <si>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</si>
  <si>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</si>
  <si>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</si>
  <si>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</si>
  <si>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</si>
  <si>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</si>
  <si>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</si>
  <si>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</si>
  <si>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</si>
  <si>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</si>
  <si>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</si>
  <si>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</si>
  <si>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</si>
  <si>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</si>
  <si>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</si>
  <si>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</si>
  <si>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</si>
  <si>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</si>
  <si>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</si>
  <si>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</si>
  <si>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</si>
  <si>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</si>
  <si>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</si>
  <si>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</si>
  <si>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</si>
  <si>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</si>
  <si>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</si>
  <si>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</si>
  <si>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</si>
  <si>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</si>
  <si>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</si>
  <si>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</si>
  <si>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</si>
  <si>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</si>
  <si>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</si>
  <si>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</si>
  <si>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</si>
  <si>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</si>
  <si>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</si>
  <si>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</si>
  <si>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</si>
  <si>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</si>
  <si>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</si>
  <si>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</si>
  <si>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</si>
  <si>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</si>
  <si>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</si>
  <si>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</si>
  <si>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</si>
  <si>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</si>
  <si>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</si>
  <si>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</si>
  <si>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</si>
  <si>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</si>
  <si>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</si>
  <si>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</si>
  <si>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</si>
  <si>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</si>
  <si>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</si>
  <si>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</si>
  <si>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</si>
  <si>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</si>
  <si>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</si>
  <si>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</si>
  <si>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</si>
  <si>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</si>
  <si>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</si>
  <si>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</si>
  <si>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</si>
  <si>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</si>
  <si>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</si>
  <si>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</si>
  <si>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</si>
  <si>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</si>
  <si>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</si>
  <si>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BA</t>
  </si>
  <si>
    <t>BA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</si>
</sst>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123825</xdr:rowOff>
    </xdr:from>
    <xdr:to>
      <xdr:col>9</xdr:col>
      <xdr:colOff>238125</xdr:colOff>
      <xdr:row>21</xdr:row>
      <xdr:rowOff>19050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23825"/>
          <a:ext cx="5724525" cy="389572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205408</xdr:colOff>
      <xdr:row>5</xdr:row>
      <xdr:rowOff>139976</xdr:rowOff>
    </xdr:from>
    <xdr:to>
      <xdr:col>13</xdr:col>
      <xdr:colOff>443533</xdr:colOff>
      <xdr:row>26</xdr:row>
      <xdr:rowOff>35201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657060" y="1092476"/>
          <a:ext cx="5754343" cy="389572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209550</xdr:colOff>
      <xdr:row>7</xdr:row>
      <xdr:rowOff>142875</xdr:rowOff>
    </xdr:from>
    <xdr:to>
      <xdr:col>10</xdr:col>
      <xdr:colOff>457200</xdr:colOff>
      <xdr:row>26</xdr:row>
      <xdr:rowOff>38100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19150" y="1476375"/>
          <a:ext cx="5734050" cy="351472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487017</xdr:colOff>
      <xdr:row>9</xdr:row>
      <xdr:rowOff>41827</xdr:rowOff>
    </xdr:from>
    <xdr:to>
      <xdr:col>10</xdr:col>
      <xdr:colOff>112230</xdr:colOff>
      <xdr:row>30</xdr:row>
      <xdr:rowOff>127552</xdr:rowOff>
    </xdr:to>
    <xdr:pic>
      <xdr:nvPicPr>
        <xdr:cNvPr id="40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87017" y="1756327"/>
          <a:ext cx="5754343" cy="408622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E10" sqref="E10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40735</v>
      </c>
      <c r="F2" s="71"/>
      <c r="G2" s="115" t="s">
        <v>77</v>
      </c>
      <c r="H2" s="11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38700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38700</v>
      </c>
      <c r="D5" s="56" t="s">
        <v>61</v>
      </c>
      <c r="E5" s="57">
        <f>ROUND(C5/10.764,0)</f>
        <v>3595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14500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24200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0.28000000000000003</v>
      </c>
      <c r="D8" s="98">
        <f>1-C8</f>
        <v>0.72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17424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31924</v>
      </c>
      <c r="D10" s="56" t="s">
        <v>61</v>
      </c>
      <c r="E10" s="57">
        <f>ROUND(C10/10.764,0)</f>
        <v>2966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1996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28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32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>
        <v>590</v>
      </c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71">
        <f>E10*C16</f>
        <v>1749940</v>
      </c>
      <c r="D17" s="71"/>
      <c r="E17" s="71">
        <f>C16*2000</f>
        <v>1180000</v>
      </c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F34" sqref="F34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7"/>
      <c r="L1" s="117"/>
      <c r="M1" s="117"/>
      <c r="N1" s="117"/>
      <c r="O1" s="117"/>
      <c r="P1" s="117"/>
      <c r="Q1" s="117"/>
      <c r="R1" s="117"/>
    </row>
    <row r="2" spans="1:23" ht="16.5">
      <c r="A2" s="37">
        <v>0</v>
      </c>
      <c r="B2" s="37">
        <v>0</v>
      </c>
      <c r="C2" s="37">
        <v>0</v>
      </c>
      <c r="D2" s="37">
        <v>0</v>
      </c>
      <c r="E2" s="38">
        <f t="shared" ref="E2" si="0">B2/12</f>
        <v>0</v>
      </c>
      <c r="F2" s="38">
        <f t="shared" ref="F2" si="1">D2/12</f>
        <v>0</v>
      </c>
      <c r="G2" s="38">
        <f t="shared" ref="G2" si="2">A2+E2</f>
        <v>0</v>
      </c>
      <c r="H2" s="38">
        <f t="shared" ref="H2" si="3">C2+F2</f>
        <v>0</v>
      </c>
      <c r="I2" s="39">
        <f t="shared" ref="I2" si="4">G2*H2</f>
        <v>0</v>
      </c>
      <c r="J2" s="39">
        <f>I2</f>
        <v>0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0</v>
      </c>
      <c r="B3" s="37">
        <v>0</v>
      </c>
      <c r="C3" s="37">
        <v>0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0</v>
      </c>
      <c r="H3" s="38">
        <f t="shared" ref="H3:H30" si="8">C3+F3</f>
        <v>0</v>
      </c>
      <c r="I3" s="39">
        <f t="shared" ref="I3:I22" si="9">G3*H3</f>
        <v>0</v>
      </c>
      <c r="J3" s="39">
        <f>J2+I3</f>
        <v>0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0</v>
      </c>
      <c r="B4" s="37">
        <v>0</v>
      </c>
      <c r="C4" s="37">
        <v>0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0</v>
      </c>
      <c r="H4" s="38">
        <f t="shared" si="8"/>
        <v>0</v>
      </c>
      <c r="I4" s="39">
        <f t="shared" si="9"/>
        <v>0</v>
      </c>
      <c r="J4" s="39">
        <f t="shared" ref="J4:J30" si="10">J3+I4</f>
        <v>0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0</v>
      </c>
      <c r="B5" s="37">
        <v>0</v>
      </c>
      <c r="C5" s="37">
        <v>0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0</v>
      </c>
      <c r="H5" s="38">
        <f t="shared" si="8"/>
        <v>0</v>
      </c>
      <c r="I5" s="39">
        <f t="shared" si="9"/>
        <v>0</v>
      </c>
      <c r="J5" s="39">
        <f t="shared" si="10"/>
        <v>0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0</v>
      </c>
      <c r="B6" s="37">
        <v>0</v>
      </c>
      <c r="C6" s="37">
        <v>0</v>
      </c>
      <c r="D6" s="37">
        <v>0</v>
      </c>
      <c r="E6" s="38">
        <f t="shared" si="5"/>
        <v>0</v>
      </c>
      <c r="F6" s="38">
        <f t="shared" si="6"/>
        <v>0</v>
      </c>
      <c r="G6" s="38">
        <f t="shared" si="7"/>
        <v>0</v>
      </c>
      <c r="H6" s="38">
        <f t="shared" si="8"/>
        <v>0</v>
      </c>
      <c r="I6" s="39">
        <f t="shared" si="9"/>
        <v>0</v>
      </c>
      <c r="J6" s="39">
        <f t="shared" si="10"/>
        <v>0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0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0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0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0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0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0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0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0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0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0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0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0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0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0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0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0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0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0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0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0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0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0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0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0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tabSelected="1" workbookViewId="0">
      <selection activeCell="E11" sqref="E11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4300</v>
      </c>
      <c r="D3" s="20" t="s">
        <v>98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2300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28</v>
      </c>
      <c r="D7" s="24"/>
      <c r="F7" s="74"/>
      <c r="G7" s="74"/>
    </row>
    <row r="8" spans="1:9">
      <c r="A8" s="15" t="s">
        <v>18</v>
      </c>
      <c r="B8" s="23"/>
      <c r="C8" s="24">
        <f>C9-C7</f>
        <v>32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42</v>
      </c>
      <c r="D10" s="24"/>
      <c r="F10" s="74"/>
      <c r="G10" s="74"/>
    </row>
    <row r="11" spans="1:9">
      <c r="A11" s="15"/>
      <c r="B11" s="25"/>
      <c r="C11" s="26">
        <f>C10%</f>
        <v>0.42</v>
      </c>
      <c r="D11" s="26"/>
      <c r="F11" s="74"/>
      <c r="G11" s="74"/>
    </row>
    <row r="12" spans="1:9">
      <c r="A12" s="15" t="s">
        <v>21</v>
      </c>
      <c r="B12" s="18"/>
      <c r="C12" s="19">
        <f>C6*C11</f>
        <v>840</v>
      </c>
      <c r="D12" s="22"/>
      <c r="F12" s="74"/>
      <c r="G12" s="74"/>
    </row>
    <row r="13" spans="1:9">
      <c r="A13" s="15" t="s">
        <v>22</v>
      </c>
      <c r="B13" s="18"/>
      <c r="C13" s="19">
        <f>C6-C12</f>
        <v>1160</v>
      </c>
      <c r="D13" s="22"/>
      <c r="F13" s="74"/>
      <c r="G13" s="74"/>
    </row>
    <row r="14" spans="1:9">
      <c r="A14" s="15" t="s">
        <v>15</v>
      </c>
      <c r="B14" s="18"/>
      <c r="C14" s="19">
        <f>C5</f>
        <v>2300</v>
      </c>
      <c r="D14" s="22"/>
      <c r="F14" s="74"/>
      <c r="G14" s="74"/>
    </row>
    <row r="15" spans="1:9">
      <c r="B15" s="18"/>
      <c r="C15" s="19"/>
      <c r="D15" s="22"/>
      <c r="F15" s="74"/>
      <c r="G15" s="74"/>
      <c r="H15">
        <v>2134050</v>
      </c>
    </row>
    <row r="16" spans="1:9">
      <c r="A16" s="27" t="s">
        <v>23</v>
      </c>
      <c r="B16" s="28"/>
      <c r="C16" s="20">
        <f>C14+C13</f>
        <v>3460</v>
      </c>
      <c r="D16" s="20"/>
      <c r="E16" s="60"/>
      <c r="F16" s="74"/>
      <c r="G16" s="74"/>
      <c r="H16">
        <v>500000</v>
      </c>
    </row>
    <row r="17" spans="1:8">
      <c r="B17" s="23"/>
      <c r="C17" s="24"/>
      <c r="D17" s="24"/>
      <c r="F17" s="74"/>
      <c r="G17" s="74"/>
    </row>
    <row r="18" spans="1:8" ht="16.5">
      <c r="A18" s="27" t="s">
        <v>99</v>
      </c>
      <c r="B18" s="7"/>
      <c r="C18" s="72">
        <v>590</v>
      </c>
      <c r="D18" s="72"/>
      <c r="E18" s="73"/>
      <c r="F18" s="74"/>
      <c r="G18" s="74"/>
    </row>
    <row r="19" spans="1:8">
      <c r="A19" s="15"/>
      <c r="B19" s="6"/>
      <c r="C19" s="29">
        <f>C18*C16</f>
        <v>2041400</v>
      </c>
      <c r="D19" s="74" t="s">
        <v>68</v>
      </c>
      <c r="E19" s="29"/>
      <c r="F19" s="74" t="s">
        <v>68</v>
      </c>
      <c r="G19" s="74"/>
      <c r="H19">
        <f>H15+H16</f>
        <v>2634050</v>
      </c>
    </row>
    <row r="20" spans="1:8">
      <c r="A20" s="15"/>
      <c r="B20" s="53">
        <f>C20*90%</f>
        <v>1561671</v>
      </c>
      <c r="C20" s="30">
        <f>C19*85%</f>
        <v>1735190</v>
      </c>
      <c r="D20" s="74" t="s">
        <v>24</v>
      </c>
      <c r="E20" s="30">
        <f>C20*90%</f>
        <v>1561671</v>
      </c>
      <c r="F20" s="74" t="s">
        <v>24</v>
      </c>
      <c r="G20" s="74"/>
      <c r="H20">
        <f>H19*95%</f>
        <v>2502347.5</v>
      </c>
    </row>
    <row r="21" spans="1:8">
      <c r="A21" s="15"/>
      <c r="C21" s="30">
        <f>C19*70%</f>
        <v>1428980</v>
      </c>
      <c r="D21" s="74" t="s">
        <v>25</v>
      </c>
      <c r="E21" s="30"/>
      <c r="F21" s="74" t="s">
        <v>25</v>
      </c>
      <c r="G21" s="74"/>
      <c r="H21">
        <f>H19*80%</f>
        <v>2107240</v>
      </c>
    </row>
    <row r="22" spans="1:8">
      <c r="A22" s="15"/>
      <c r="F22" s="74"/>
      <c r="G22" s="74"/>
    </row>
    <row r="23" spans="1:8">
      <c r="A23" s="31" t="s">
        <v>26</v>
      </c>
      <c r="B23" s="32"/>
      <c r="C23" s="33">
        <f>C4*C18</f>
        <v>1180000</v>
      </c>
      <c r="D23" s="33">
        <f>D4*D18</f>
        <v>0</v>
      </c>
    </row>
    <row r="24" spans="1:8">
      <c r="A24" s="15" t="s">
        <v>27</v>
      </c>
    </row>
    <row r="25" spans="1:8">
      <c r="A25" s="34" t="s">
        <v>28</v>
      </c>
      <c r="B25" s="16"/>
      <c r="C25" s="30">
        <f>C19*0.025/12</f>
        <v>4252.916666666667</v>
      </c>
      <c r="D25" s="30"/>
    </row>
    <row r="26" spans="1:8">
      <c r="C26" s="30"/>
      <c r="D26" s="30"/>
    </row>
    <row r="27" spans="1:8">
      <c r="C27" s="30"/>
      <c r="D27" s="30"/>
    </row>
    <row r="28" spans="1:8">
      <c r="C28"/>
      <c r="D28"/>
    </row>
    <row r="29" spans="1:8">
      <c r="C29"/>
      <c r="D29"/>
    </row>
    <row r="30" spans="1:8">
      <c r="C30"/>
      <c r="D30"/>
    </row>
    <row r="31" spans="1:8">
      <c r="C31"/>
      <c r="D31"/>
    </row>
    <row r="32" spans="1:8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opLeftCell="F1" zoomScale="85" zoomScaleNormal="85" workbookViewId="0">
      <selection activeCell="G2" sqref="G2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6" si="0">N2</f>
        <v>0</v>
      </c>
      <c r="B2" s="4">
        <f t="shared" ref="B2:B6" si="1">Q2</f>
        <v>833.33333333333337</v>
      </c>
      <c r="C2" s="4">
        <f t="shared" ref="C2:C6" si="2">B2*1.2</f>
        <v>1000</v>
      </c>
      <c r="D2" s="4">
        <f t="shared" ref="D2:D6" si="3">C2*1.2</f>
        <v>1200</v>
      </c>
      <c r="E2" s="5">
        <f t="shared" ref="E2:E6" si="4">R2</f>
        <v>4700000</v>
      </c>
      <c r="F2" s="4">
        <f t="shared" ref="F2:F6" si="5">ROUND((E2/B2),0)</f>
        <v>5640</v>
      </c>
      <c r="G2" s="4">
        <f t="shared" ref="G2:G6" si="6">ROUND((E2/C2),0)</f>
        <v>4700</v>
      </c>
      <c r="H2" s="4">
        <f t="shared" ref="H2:H6" si="7">ROUND((E2/D2),0)</f>
        <v>3917</v>
      </c>
      <c r="I2" s="4">
        <f t="shared" ref="I2:I6" si="8">T2</f>
        <v>0</v>
      </c>
      <c r="J2" s="4">
        <f t="shared" ref="J2:J6" si="9">U2</f>
        <v>0</v>
      </c>
      <c r="K2" s="71"/>
      <c r="L2" s="71"/>
      <c r="M2" s="71"/>
      <c r="N2" s="71"/>
      <c r="O2" s="71">
        <v>1200</v>
      </c>
      <c r="P2" s="71">
        <f>O2/1.2</f>
        <v>1000</v>
      </c>
      <c r="Q2" s="71">
        <f t="shared" ref="Q2:Q6" si="10">P2/1.2</f>
        <v>833.33333333333337</v>
      </c>
      <c r="R2" s="2">
        <v>4700000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347.22222222222223</v>
      </c>
      <c r="C3" s="4">
        <f t="shared" si="2"/>
        <v>416.66666666666669</v>
      </c>
      <c r="D3" s="4">
        <f t="shared" si="3"/>
        <v>500</v>
      </c>
      <c r="E3" s="5">
        <f t="shared" si="4"/>
        <v>1400000</v>
      </c>
      <c r="F3" s="4">
        <f t="shared" si="5"/>
        <v>4032</v>
      </c>
      <c r="G3" s="4">
        <f t="shared" si="6"/>
        <v>3360</v>
      </c>
      <c r="H3" s="4">
        <f t="shared" si="7"/>
        <v>2800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500</v>
      </c>
      <c r="P3" s="71">
        <f t="shared" ref="P3:P4" si="11">O3/1.2</f>
        <v>416.66666666666669</v>
      </c>
      <c r="Q3" s="71">
        <f t="shared" si="10"/>
        <v>347.22222222222223</v>
      </c>
      <c r="R3" s="2">
        <v>1400000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780</v>
      </c>
      <c r="C4" s="4">
        <f t="shared" si="2"/>
        <v>936</v>
      </c>
      <c r="D4" s="4">
        <f t="shared" si="3"/>
        <v>1123.2</v>
      </c>
      <c r="E4" s="5">
        <f t="shared" si="4"/>
        <v>3500000</v>
      </c>
      <c r="F4" s="4">
        <f t="shared" si="5"/>
        <v>4487</v>
      </c>
      <c r="G4" s="4">
        <f t="shared" si="6"/>
        <v>3739</v>
      </c>
      <c r="H4" s="4">
        <f t="shared" si="7"/>
        <v>3116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0</v>
      </c>
      <c r="P4" s="71">
        <v>936</v>
      </c>
      <c r="Q4" s="71">
        <f t="shared" si="10"/>
        <v>780</v>
      </c>
      <c r="R4" s="2">
        <v>3500000</v>
      </c>
      <c r="S4" s="2"/>
      <c r="T4" s="2"/>
    </row>
    <row r="5" spans="1:35">
      <c r="A5" s="4">
        <f t="shared" si="0"/>
        <v>0</v>
      </c>
      <c r="B5" s="4">
        <f t="shared" si="1"/>
        <v>915</v>
      </c>
      <c r="C5" s="4">
        <f t="shared" si="2"/>
        <v>1098</v>
      </c>
      <c r="D5" s="4">
        <f t="shared" si="3"/>
        <v>1317.6</v>
      </c>
      <c r="E5" s="5">
        <f t="shared" si="4"/>
        <v>3500000</v>
      </c>
      <c r="F5" s="4">
        <f t="shared" si="5"/>
        <v>3825</v>
      </c>
      <c r="G5" s="4">
        <f t="shared" si="6"/>
        <v>3188</v>
      </c>
      <c r="H5" s="4">
        <f t="shared" si="7"/>
        <v>2656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>O5/1.2</f>
        <v>0</v>
      </c>
      <c r="Q5" s="71">
        <v>915</v>
      </c>
      <c r="R5" s="2">
        <v>3500000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>O6/1.2</f>
        <v>0</v>
      </c>
      <c r="Q6" s="71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ref="A2:A10" si="12">N7</f>
        <v>0</v>
      </c>
      <c r="B7" s="4">
        <f t="shared" ref="B2:B10" si="13">Q7</f>
        <v>0</v>
      </c>
      <c r="C7" s="4">
        <f t="shared" ref="C2:C10" si="14">B7*1.2</f>
        <v>0</v>
      </c>
      <c r="D7" s="4">
        <f t="shared" ref="D2:D10" si="15">C7*1.2</f>
        <v>0</v>
      </c>
      <c r="E7" s="5">
        <f t="shared" ref="E2:E10" si="16">R7</f>
        <v>0</v>
      </c>
      <c r="F7" s="4" t="e">
        <f t="shared" ref="F2:F10" si="17">ROUND((E7/B7),0)</f>
        <v>#DIV/0!</v>
      </c>
      <c r="G7" s="4" t="e">
        <f t="shared" ref="G2:G10" si="18">ROUND((E7/C7),0)</f>
        <v>#DIV/0!</v>
      </c>
      <c r="H7" s="4" t="e">
        <f t="shared" ref="H2:H10" si="19">ROUND((E7/D7),0)</f>
        <v>#DIV/0!</v>
      </c>
      <c r="I7" s="4">
        <f t="shared" ref="I2:I10" si="20">T7</f>
        <v>0</v>
      </c>
      <c r="J7" s="4">
        <f t="shared" ref="J2:J10" si="21">U7</f>
        <v>0</v>
      </c>
      <c r="K7" s="71"/>
      <c r="L7" s="71"/>
      <c r="M7" s="71"/>
      <c r="N7" s="71"/>
      <c r="O7" s="71">
        <v>0</v>
      </c>
      <c r="P7" s="71">
        <f t="shared" ref="P7:P8" si="22">O7/1.2</f>
        <v>0</v>
      </c>
      <c r="Q7" s="71">
        <f t="shared" ref="Q2:Q10" si="23">P7/1.2</f>
        <v>0</v>
      </c>
      <c r="R7" s="2">
        <v>0</v>
      </c>
      <c r="S7" s="2"/>
      <c r="T7" s="2"/>
    </row>
    <row r="8" spans="1:35">
      <c r="A8" s="4">
        <f t="shared" si="12"/>
        <v>0</v>
      </c>
      <c r="B8" s="4">
        <f t="shared" si="13"/>
        <v>0</v>
      </c>
      <c r="C8" s="4">
        <f t="shared" si="14"/>
        <v>0</v>
      </c>
      <c r="D8" s="4">
        <f t="shared" si="15"/>
        <v>0</v>
      </c>
      <c r="E8" s="5">
        <f t="shared" si="16"/>
        <v>0</v>
      </c>
      <c r="F8" s="4" t="e">
        <f t="shared" si="17"/>
        <v>#DIV/0!</v>
      </c>
      <c r="G8" s="4" t="e">
        <f t="shared" si="18"/>
        <v>#DIV/0!</v>
      </c>
      <c r="H8" s="4" t="e">
        <f t="shared" si="19"/>
        <v>#DIV/0!</v>
      </c>
      <c r="I8" s="4">
        <f t="shared" si="20"/>
        <v>0</v>
      </c>
      <c r="J8" s="4">
        <f t="shared" si="21"/>
        <v>0</v>
      </c>
      <c r="K8" s="71"/>
      <c r="L8" s="71"/>
      <c r="M8" s="71"/>
      <c r="N8" s="71"/>
      <c r="O8" s="71">
        <v>0</v>
      </c>
      <c r="P8" s="71">
        <f t="shared" si="22"/>
        <v>0</v>
      </c>
      <c r="Q8" s="71">
        <f t="shared" si="23"/>
        <v>0</v>
      </c>
      <c r="R8" s="2">
        <v>0</v>
      </c>
      <c r="S8" s="2"/>
      <c r="T8" s="2"/>
    </row>
    <row r="9" spans="1:35">
      <c r="A9" s="4">
        <f t="shared" si="12"/>
        <v>0</v>
      </c>
      <c r="B9" s="4">
        <f t="shared" si="13"/>
        <v>0</v>
      </c>
      <c r="C9" s="4">
        <f t="shared" si="14"/>
        <v>0</v>
      </c>
      <c r="D9" s="4">
        <f t="shared" si="15"/>
        <v>0</v>
      </c>
      <c r="E9" s="5">
        <f t="shared" si="16"/>
        <v>0</v>
      </c>
      <c r="F9" s="4" t="e">
        <f t="shared" si="17"/>
        <v>#DIV/0!</v>
      </c>
      <c r="G9" s="4" t="e">
        <f t="shared" si="18"/>
        <v>#DIV/0!</v>
      </c>
      <c r="H9" s="4" t="e">
        <f t="shared" si="19"/>
        <v>#DIV/0!</v>
      </c>
      <c r="I9" s="4">
        <f t="shared" si="20"/>
        <v>0</v>
      </c>
      <c r="J9" s="4">
        <f t="shared" si="21"/>
        <v>0</v>
      </c>
      <c r="K9" s="71"/>
      <c r="L9" s="71"/>
      <c r="M9" s="71"/>
      <c r="N9" s="71"/>
      <c r="O9" s="71">
        <v>0</v>
      </c>
      <c r="P9" s="71">
        <f>O9/1.2</f>
        <v>0</v>
      </c>
      <c r="Q9" s="71">
        <f t="shared" si="23"/>
        <v>0</v>
      </c>
      <c r="R9" s="2">
        <v>0</v>
      </c>
      <c r="S9" s="2"/>
      <c r="T9" s="2"/>
    </row>
    <row r="10" spans="1:35">
      <c r="A10" s="4">
        <f t="shared" si="12"/>
        <v>0</v>
      </c>
      <c r="B10" s="4">
        <f t="shared" si="13"/>
        <v>0</v>
      </c>
      <c r="C10" s="4">
        <f t="shared" si="14"/>
        <v>0</v>
      </c>
      <c r="D10" s="4">
        <f t="shared" si="15"/>
        <v>0</v>
      </c>
      <c r="E10" s="5">
        <f t="shared" si="16"/>
        <v>0</v>
      </c>
      <c r="F10" s="4" t="e">
        <f t="shared" si="17"/>
        <v>#DIV/0!</v>
      </c>
      <c r="G10" s="4" t="e">
        <f t="shared" si="18"/>
        <v>#DIV/0!</v>
      </c>
      <c r="H10" s="4" t="e">
        <f t="shared" si="19"/>
        <v>#DIV/0!</v>
      </c>
      <c r="I10" s="4">
        <f t="shared" si="20"/>
        <v>0</v>
      </c>
      <c r="J10" s="4">
        <f t="shared" si="21"/>
        <v>0</v>
      </c>
      <c r="K10" s="71"/>
      <c r="L10" s="71"/>
      <c r="M10" s="71"/>
      <c r="N10" s="71"/>
      <c r="O10" s="71">
        <v>0</v>
      </c>
      <c r="P10" s="71">
        <f>O10/1.2</f>
        <v>0</v>
      </c>
      <c r="Q10" s="71">
        <f t="shared" si="23"/>
        <v>0</v>
      </c>
      <c r="R10" s="2">
        <v>0</v>
      </c>
      <c r="S10" s="2"/>
    </row>
    <row r="11" spans="1:35" ht="16.5">
      <c r="A11" s="4">
        <f t="shared" ref="A11:A13" si="24">N11</f>
        <v>0</v>
      </c>
      <c r="B11" s="4">
        <f t="shared" ref="B11:B13" si="25">Q11</f>
        <v>0</v>
      </c>
      <c r="C11" s="4">
        <f t="shared" ref="C11:C13" si="26">B11*1.2</f>
        <v>0</v>
      </c>
      <c r="D11" s="4">
        <f t="shared" ref="D11:D13" si="27">C11*1.2</f>
        <v>0</v>
      </c>
      <c r="E11" s="5">
        <f t="shared" ref="E11:E13" si="28">R11</f>
        <v>0</v>
      </c>
      <c r="F11" s="4" t="e">
        <f t="shared" ref="F11:F13" si="29">ROUND((E11/B11),0)</f>
        <v>#DIV/0!</v>
      </c>
      <c r="G11" s="4" t="e">
        <f t="shared" ref="G11:G13" si="30">ROUND((E11/C11),0)</f>
        <v>#DIV/0!</v>
      </c>
      <c r="H11" s="4" t="e">
        <f t="shared" ref="H11:H13" si="31">ROUND((E11/D11),0)</f>
        <v>#DIV/0!</v>
      </c>
      <c r="I11" s="4">
        <f t="shared" ref="I11:I13" si="32">T11</f>
        <v>0</v>
      </c>
      <c r="J11" s="4">
        <f t="shared" ref="J11:J13" si="33">U11</f>
        <v>0</v>
      </c>
      <c r="K11" s="71"/>
      <c r="L11" s="71"/>
      <c r="M11" s="71"/>
      <c r="N11" s="71"/>
      <c r="O11" s="71">
        <v>0</v>
      </c>
      <c r="P11" s="71">
        <f t="shared" ref="P11" si="34">O11/1.2</f>
        <v>0</v>
      </c>
      <c r="Q11" s="71">
        <f t="shared" ref="Q11:Q13" si="35">P11/1.2</f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24"/>
        <v>0</v>
      </c>
      <c r="B12" s="4">
        <f t="shared" si="25"/>
        <v>0</v>
      </c>
      <c r="C12" s="4">
        <f t="shared" si="26"/>
        <v>0</v>
      </c>
      <c r="D12" s="4">
        <f t="shared" si="27"/>
        <v>0</v>
      </c>
      <c r="E12" s="5">
        <f t="shared" si="28"/>
        <v>0</v>
      </c>
      <c r="F12" s="4" t="e">
        <f t="shared" si="29"/>
        <v>#DIV/0!</v>
      </c>
      <c r="G12" s="4" t="e">
        <f t="shared" si="30"/>
        <v>#DIV/0!</v>
      </c>
      <c r="H12" s="4" t="e">
        <f t="shared" si="31"/>
        <v>#DIV/0!</v>
      </c>
      <c r="I12" s="4">
        <f t="shared" si="32"/>
        <v>0</v>
      </c>
      <c r="J12" s="4">
        <f t="shared" si="33"/>
        <v>0</v>
      </c>
      <c r="K12" s="71"/>
      <c r="L12" s="71"/>
      <c r="M12" s="71"/>
      <c r="N12" s="71"/>
      <c r="O12" s="71">
        <v>0</v>
      </c>
      <c r="P12" s="71">
        <f>O12/1.2</f>
        <v>0</v>
      </c>
      <c r="Q12" s="71">
        <f t="shared" si="35"/>
        <v>0</v>
      </c>
      <c r="R12" s="2">
        <v>0</v>
      </c>
      <c r="S12" s="2"/>
      <c r="V12" s="68"/>
    </row>
    <row r="13" spans="1:35">
      <c r="A13" s="4">
        <f t="shared" si="24"/>
        <v>0</v>
      </c>
      <c r="B13" s="4">
        <f t="shared" si="25"/>
        <v>0</v>
      </c>
      <c r="C13" s="4">
        <f t="shared" si="26"/>
        <v>0</v>
      </c>
      <c r="D13" s="4">
        <f t="shared" si="27"/>
        <v>0</v>
      </c>
      <c r="E13" s="5">
        <f t="shared" si="28"/>
        <v>0</v>
      </c>
      <c r="F13" s="4" t="e">
        <f t="shared" si="29"/>
        <v>#DIV/0!</v>
      </c>
      <c r="G13" s="4" t="e">
        <f t="shared" si="30"/>
        <v>#DIV/0!</v>
      </c>
      <c r="H13" s="4" t="e">
        <f t="shared" si="31"/>
        <v>#DIV/0!</v>
      </c>
      <c r="I13" s="4">
        <f t="shared" si="32"/>
        <v>0</v>
      </c>
      <c r="J13" s="4">
        <f t="shared" si="33"/>
        <v>0</v>
      </c>
      <c r="K13" s="71"/>
      <c r="L13" s="71"/>
      <c r="M13" s="71"/>
      <c r="N13" s="71"/>
      <c r="O13" s="71">
        <v>0</v>
      </c>
      <c r="P13" s="71">
        <f>O13/1.2</f>
        <v>0</v>
      </c>
      <c r="Q13" s="71">
        <f t="shared" si="35"/>
        <v>0</v>
      </c>
      <c r="R13" s="2">
        <v>0</v>
      </c>
      <c r="S13" s="2"/>
    </row>
    <row r="14" spans="1:35">
      <c r="A14" s="4">
        <f t="shared" ref="A14:A15" si="36">N14</f>
        <v>0</v>
      </c>
      <c r="B14" s="4">
        <f t="shared" ref="B14:B15" si="37">Q14</f>
        <v>0</v>
      </c>
      <c r="C14" s="4">
        <f t="shared" ref="C14:C15" si="38">B14*1.2</f>
        <v>0</v>
      </c>
      <c r="D14" s="4">
        <f t="shared" ref="D14:D15" si="39">C14*1.2</f>
        <v>0</v>
      </c>
      <c r="E14" s="5">
        <f t="shared" ref="E14:E15" si="40">R14</f>
        <v>0</v>
      </c>
      <c r="F14" s="4" t="e">
        <f t="shared" ref="F14:F15" si="41">ROUND((E14/B14),0)</f>
        <v>#DIV/0!</v>
      </c>
      <c r="G14" s="4" t="e">
        <f t="shared" ref="G14:G15" si="42">ROUND((E14/C14),0)</f>
        <v>#DIV/0!</v>
      </c>
      <c r="H14" s="4" t="e">
        <f t="shared" ref="H14:H15" si="43">ROUND((E14/D14),0)</f>
        <v>#DIV/0!</v>
      </c>
      <c r="I14" s="4">
        <f t="shared" ref="I14:I15" si="44">T14</f>
        <v>0</v>
      </c>
      <c r="J14" s="4">
        <f t="shared" ref="J14:J15" si="45">U14</f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ref="Q14:Q15" si="46">P14/1.2</f>
        <v>0</v>
      </c>
      <c r="R14" s="2">
        <v>0</v>
      </c>
      <c r="S14" s="2"/>
    </row>
    <row r="15" spans="1:35">
      <c r="A15" s="4">
        <f t="shared" si="36"/>
        <v>0</v>
      </c>
      <c r="B15" s="4">
        <f t="shared" si="37"/>
        <v>0</v>
      </c>
      <c r="C15" s="4">
        <f t="shared" si="38"/>
        <v>0</v>
      </c>
      <c r="D15" s="4">
        <f t="shared" si="39"/>
        <v>0</v>
      </c>
      <c r="E15" s="5">
        <f t="shared" si="40"/>
        <v>0</v>
      </c>
      <c r="F15" s="4" t="e">
        <f t="shared" si="41"/>
        <v>#DIV/0!</v>
      </c>
      <c r="G15" s="4" t="e">
        <f t="shared" si="42"/>
        <v>#DIV/0!</v>
      </c>
      <c r="H15" s="4" t="e">
        <f t="shared" si="43"/>
        <v>#DIV/0!</v>
      </c>
      <c r="I15" s="4">
        <f t="shared" si="44"/>
        <v>0</v>
      </c>
      <c r="J15" s="4">
        <f t="shared" si="45"/>
        <v>0</v>
      </c>
      <c r="K15" s="71"/>
      <c r="L15" s="71"/>
      <c r="M15" s="71"/>
      <c r="N15" s="71"/>
      <c r="O15" s="71">
        <v>0</v>
      </c>
      <c r="P15" s="71">
        <f>O15/1.2</f>
        <v>0</v>
      </c>
      <c r="Q15" s="71">
        <f t="shared" si="46"/>
        <v>0</v>
      </c>
      <c r="R15" s="2">
        <v>0</v>
      </c>
      <c r="S15" s="2"/>
    </row>
    <row r="16" spans="1:35">
      <c r="A16" s="4">
        <f t="shared" ref="A16:A19" si="47">N16</f>
        <v>0</v>
      </c>
      <c r="B16" s="4">
        <f t="shared" ref="B16:B19" si="48">Q16</f>
        <v>0</v>
      </c>
      <c r="C16" s="4">
        <f t="shared" ref="C16:C19" si="49">B16*1.2</f>
        <v>0</v>
      </c>
      <c r="D16" s="4">
        <f t="shared" ref="D16:D19" si="50">C16*1.2</f>
        <v>0</v>
      </c>
      <c r="E16" s="5">
        <f t="shared" ref="E16:E19" si="51">R16</f>
        <v>0</v>
      </c>
      <c r="F16" s="4" t="e">
        <f t="shared" ref="F16:F19" si="52">ROUND((E16/B16),0)</f>
        <v>#DIV/0!</v>
      </c>
      <c r="G16" s="4" t="e">
        <f t="shared" ref="G16:G19" si="53">ROUND((E16/C16),0)</f>
        <v>#DIV/0!</v>
      </c>
      <c r="H16" s="4" t="e">
        <f t="shared" ref="H16:H19" si="54">ROUND((E16/D16),0)</f>
        <v>#DIV/0!</v>
      </c>
      <c r="I16" s="4">
        <f t="shared" ref="I16:J19" si="55">T16</f>
        <v>0</v>
      </c>
      <c r="J16" s="4">
        <f t="shared" si="55"/>
        <v>0</v>
      </c>
      <c r="O16">
        <v>0</v>
      </c>
      <c r="P16">
        <f t="shared" ref="P16:P17" si="56">O16/1.2</f>
        <v>0</v>
      </c>
      <c r="Q16">
        <f t="shared" ref="Q16:Q18" si="57">P16/1.2</f>
        <v>0</v>
      </c>
      <c r="R16" s="2">
        <v>0</v>
      </c>
      <c r="S16" s="2"/>
    </row>
    <row r="17" spans="1:19">
      <c r="A17" s="4">
        <f t="shared" si="47"/>
        <v>0</v>
      </c>
      <c r="B17" s="4">
        <f t="shared" si="48"/>
        <v>0</v>
      </c>
      <c r="C17" s="4">
        <f t="shared" si="49"/>
        <v>0</v>
      </c>
      <c r="D17" s="4">
        <f t="shared" si="50"/>
        <v>0</v>
      </c>
      <c r="E17" s="5">
        <f t="shared" si="51"/>
        <v>0</v>
      </c>
      <c r="F17" s="4" t="e">
        <f t="shared" si="52"/>
        <v>#DIV/0!</v>
      </c>
      <c r="G17" s="4" t="e">
        <f t="shared" si="53"/>
        <v>#DIV/0!</v>
      </c>
      <c r="H17" s="4" t="e">
        <f t="shared" si="54"/>
        <v>#DIV/0!</v>
      </c>
      <c r="I17" s="4">
        <f t="shared" si="55"/>
        <v>0</v>
      </c>
      <c r="J17" s="4">
        <f t="shared" si="55"/>
        <v>0</v>
      </c>
      <c r="O17">
        <v>0</v>
      </c>
      <c r="P17">
        <f t="shared" si="56"/>
        <v>0</v>
      </c>
      <c r="Q17">
        <f t="shared" si="57"/>
        <v>0</v>
      </c>
      <c r="R17" s="2">
        <v>0</v>
      </c>
      <c r="S17" s="2"/>
    </row>
    <row r="18" spans="1:19">
      <c r="A18" s="4">
        <f t="shared" si="47"/>
        <v>0</v>
      </c>
      <c r="B18" s="4">
        <f t="shared" si="48"/>
        <v>0</v>
      </c>
      <c r="C18" s="4">
        <f t="shared" si="49"/>
        <v>0</v>
      </c>
      <c r="D18" s="4">
        <f t="shared" si="50"/>
        <v>0</v>
      </c>
      <c r="E18" s="5">
        <f t="shared" si="51"/>
        <v>0</v>
      </c>
      <c r="F18" s="4" t="e">
        <f t="shared" si="52"/>
        <v>#DIV/0!</v>
      </c>
      <c r="G18" s="4" t="e">
        <f t="shared" si="53"/>
        <v>#DIV/0!</v>
      </c>
      <c r="H18" s="4" t="e">
        <f t="shared" si="54"/>
        <v>#DIV/0!</v>
      </c>
      <c r="I18" s="4">
        <f t="shared" si="55"/>
        <v>0</v>
      </c>
      <c r="J18" s="4">
        <f t="shared" si="55"/>
        <v>0</v>
      </c>
      <c r="O18">
        <v>0</v>
      </c>
      <c r="P18">
        <f>O18/1.2</f>
        <v>0</v>
      </c>
      <c r="Q18">
        <f t="shared" si="57"/>
        <v>0</v>
      </c>
      <c r="R18" s="2">
        <v>0</v>
      </c>
      <c r="S18" s="2"/>
    </row>
    <row r="19" spans="1:19">
      <c r="A19" s="4">
        <f t="shared" si="47"/>
        <v>0</v>
      </c>
      <c r="B19" s="4">
        <f t="shared" si="48"/>
        <v>0</v>
      </c>
      <c r="C19" s="4">
        <f t="shared" si="49"/>
        <v>0</v>
      </c>
      <c r="D19" s="4">
        <f t="shared" si="50"/>
        <v>0</v>
      </c>
      <c r="E19" s="5">
        <f t="shared" si="51"/>
        <v>0</v>
      </c>
      <c r="F19" s="4" t="e">
        <f t="shared" si="52"/>
        <v>#DIV/0!</v>
      </c>
      <c r="G19" s="4" t="e">
        <f t="shared" si="53"/>
        <v>#DIV/0!</v>
      </c>
      <c r="H19" s="4" t="e">
        <f t="shared" si="54"/>
        <v>#DIV/0!</v>
      </c>
      <c r="I19" s="4">
        <f t="shared" si="55"/>
        <v>0</v>
      </c>
      <c r="J19" s="4">
        <f t="shared" si="55"/>
        <v>0</v>
      </c>
      <c r="O19" s="71">
        <v>0</v>
      </c>
      <c r="P19" s="71">
        <f>O19/1.2</f>
        <v>0</v>
      </c>
      <c r="Q19" s="71">
        <f t="shared" ref="Q19" si="58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Q22:Q34"/>
  <sheetViews>
    <sheetView workbookViewId="0">
      <selection activeCell="G8" sqref="G8"/>
    </sheetView>
  </sheetViews>
  <sheetFormatPr defaultRowHeight="15"/>
  <sheetData>
    <row r="22" spans="17:17">
      <c r="Q22" s="71"/>
    </row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topLeftCell="E6" zoomScale="115" zoomScaleNormal="115" workbookViewId="0">
      <selection activeCell="J13" sqref="J13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topLeftCell="B8" workbookViewId="0">
      <selection activeCell="H13" sqref="H13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topLeftCell="B10" zoomScale="115" zoomScaleNormal="115" workbookViewId="0">
      <selection activeCell="H16" sqref="H16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2024-07-03T07:34:36Z</dcterms:modified>
</cp:coreProperties>
</file>