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ONAL SUNIL NALAVADE - SBI - Approx\"/>
    </mc:Choice>
  </mc:AlternateContent>
  <xr:revisionPtr revIDLastSave="0" documentId="13_ncr:1_{1E0B81D6-776F-4C7B-A4EB-FF59F47AFD0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<sst xmlns="http://schemas.openxmlformats.org/spreadsheetml/2006/main" count="49" uniqueCount="43">
  <si>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</si>
  <si>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</si>
  <si>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</si>
  <si>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</si>
  <si>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</si>
  <si>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</si>
  <si>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</si>
  <si>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</si>
  <si>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</si>
  <si>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</si>
  <si>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</si>
  <si>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</si>
  <si>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</si>
  <si>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</si>
  <si>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</si>
  <si>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</si>
  <si>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</si>
  <si>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</si>
  <si>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</si>
  <si>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</si>
  <si>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</si>
  <si>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</si>
  <si>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</si>
  <si>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</si>
  <si>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</si>
  <si>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</si>
  <si>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</si>
  <si>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</si>
  <si>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</si>
  <si>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</si>
  <si>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</si>
  <si>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</si>
  <si>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</si>
  <si>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</si>
  <si>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</si>
  <si>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</si>
  <si>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</si>
  <si>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</si>
  <si>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SONAL SUNIL NALAVADE</t>
  </si>
  <si>
    <t>s</t>
  </si>
  <si>
    <t>Agree CA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</si>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</sst>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D50AF8-82FC-42D9-82CC-EA5823E9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11EB17-B6DD-4DE8-AED7-7063E9E1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534410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ED126-181C-47E8-9EE3-06674592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240010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44</xdr:row>
      <xdr:rowOff>134465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ABA6C-0791-474C-A70B-69A021A3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992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44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344FC-CD20-45E5-A832-F65739D69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7125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CF43F-3651-4119-BD3D-28E9258F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592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40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EB4AB-7C1F-4E37-A07A-8FBAF0698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V42" sqref="V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339</v>
      </c>
      <c r="C3" s="4">
        <f>B3*1.2</f>
        <v>406.8</v>
      </c>
      <c r="D3" s="4">
        <f t="shared" ref="D3:D14" si="2">C3*1.2</f>
        <v>488.15999999999997</v>
      </c>
      <c r="E3" s="5">
        <f t="shared" ref="E3:E14" si="3">R3</f>
        <v>4897000</v>
      </c>
      <c r="F3" s="9">
        <f t="shared" ref="F3:F14" si="4">ROUND((E3/B3),0)</f>
        <v>14445</v>
      </c>
      <c r="G3" s="9">
        <f t="shared" ref="G3:G14" si="5">ROUND((E3/C3),0)</f>
        <v>12038</v>
      </c>
      <c r="H3" s="9">
        <f t="shared" ref="H3:H14" si="6">ROUND((E3/D3),0)</f>
        <v>10032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339</v>
      </c>
      <c r="R3" s="2">
        <v>4897000</v>
      </c>
    </row>
    <row r="4" spans="1:20" x14ac:dyDescent="0.25">
      <c r="A4" s="4">
        <f t="shared" ref="A4:A9" si="9">N4</f>
        <v>0</v>
      </c>
      <c r="B4" s="4">
        <f t="shared" ref="B4:B9" si="10">Q4</f>
        <v>342</v>
      </c>
      <c r="C4" s="4">
        <f t="shared" ref="C4:C9" si="11">B4*1.2</f>
        <v>410.4</v>
      </c>
      <c r="D4" s="4">
        <f t="shared" ref="D4:D9" si="12">C4*1.2</f>
        <v>492.47999999999996</v>
      </c>
      <c r="E4" s="5">
        <f t="shared" ref="E4:E9" si="13">R4</f>
        <v>4350000</v>
      </c>
      <c r="F4" s="9">
        <f t="shared" ref="F4:F9" si="14">ROUND((E4/B4),0)</f>
        <v>12719</v>
      </c>
      <c r="G4" s="9">
        <f t="shared" ref="G4:G9" si="15">ROUND((E4/C4),0)</f>
        <v>10599</v>
      </c>
      <c r="H4" s="9">
        <f t="shared" ref="H4:H9" si="16">ROUND((E4/D4),0)</f>
        <v>8833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342</v>
      </c>
      <c r="R4" s="2">
        <v>4350000</v>
      </c>
    </row>
    <row r="5" spans="1:20" x14ac:dyDescent="0.25">
      <c r="A5" s="4">
        <f t="shared" si="9"/>
        <v>0</v>
      </c>
      <c r="B5" s="4">
        <f t="shared" si="10"/>
        <v>342</v>
      </c>
      <c r="C5" s="4">
        <f t="shared" si="11"/>
        <v>410.4</v>
      </c>
      <c r="D5" s="4">
        <f t="shared" si="12"/>
        <v>492.47999999999996</v>
      </c>
      <c r="E5" s="5">
        <f t="shared" si="13"/>
        <v>4484900</v>
      </c>
      <c r="F5" s="9">
        <f t="shared" si="14"/>
        <v>13114</v>
      </c>
      <c r="G5" s="9">
        <f t="shared" si="15"/>
        <v>10928</v>
      </c>
      <c r="H5" s="9">
        <f t="shared" si="16"/>
        <v>9107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342</v>
      </c>
      <c r="R5" s="2">
        <v>4484900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35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307</v>
      </c>
      <c r="C16" s="4">
        <f>B16*1.2</f>
        <v>368.4</v>
      </c>
      <c r="D16" s="4">
        <f t="shared" ref="D16:D28" si="34">C16*1.2</f>
        <v>442.08</v>
      </c>
      <c r="E16" s="5">
        <f t="shared" ref="E16:E28" si="35">R16</f>
        <v>5200000</v>
      </c>
      <c r="F16" s="9">
        <f t="shared" ref="F16:F28" si="36">ROUND((E16/B16),0)</f>
        <v>16938</v>
      </c>
      <c r="G16" s="9">
        <f t="shared" ref="G16:G28" si="37">ROUND((E16/C16),0)</f>
        <v>14115</v>
      </c>
      <c r="H16" s="9">
        <f t="shared" ref="H16:H28" si="38">ROUND((E16/D16),0)</f>
        <v>11763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307</v>
      </c>
      <c r="R16" s="2">
        <v>5200000</v>
      </c>
    </row>
    <row r="17" spans="1:24" x14ac:dyDescent="0.25">
      <c r="A17" s="4">
        <f t="shared" si="32"/>
        <v>0</v>
      </c>
      <c r="B17" s="4">
        <f t="shared" si="33"/>
        <v>311</v>
      </c>
      <c r="C17" s="4">
        <f t="shared" ref="C17:C28" si="41">B17*1.2</f>
        <v>373.2</v>
      </c>
      <c r="D17" s="4">
        <f t="shared" si="34"/>
        <v>447.84</v>
      </c>
      <c r="E17" s="5">
        <f t="shared" si="35"/>
        <v>5263000</v>
      </c>
      <c r="F17" s="9">
        <f t="shared" si="36"/>
        <v>16923</v>
      </c>
      <c r="G17" s="9">
        <f t="shared" si="37"/>
        <v>14102</v>
      </c>
      <c r="H17" s="9">
        <f t="shared" si="38"/>
        <v>11752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311</v>
      </c>
      <c r="R17" s="2">
        <v>5263000</v>
      </c>
    </row>
    <row r="18" spans="1:24" x14ac:dyDescent="0.25">
      <c r="A18" s="4">
        <f t="shared" si="32"/>
        <v>0</v>
      </c>
      <c r="B18" s="4">
        <f t="shared" si="33"/>
        <v>312</v>
      </c>
      <c r="C18" s="4">
        <f t="shared" si="41"/>
        <v>374.4</v>
      </c>
      <c r="D18" s="4">
        <f t="shared" si="34"/>
        <v>449.28</v>
      </c>
      <c r="E18" s="5">
        <f t="shared" si="35"/>
        <v>5850000</v>
      </c>
      <c r="F18" s="9">
        <f t="shared" si="36"/>
        <v>18750</v>
      </c>
      <c r="G18" s="9">
        <f t="shared" si="37"/>
        <v>15625</v>
      </c>
      <c r="H18" s="9">
        <f t="shared" si="38"/>
        <v>13021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312</v>
      </c>
      <c r="R18" s="2">
        <v>5850000</v>
      </c>
    </row>
    <row r="19" spans="1:24" x14ac:dyDescent="0.25">
      <c r="A19" s="4">
        <f t="shared" si="32"/>
        <v>0</v>
      </c>
      <c r="B19" s="4">
        <f t="shared" si="33"/>
        <v>341</v>
      </c>
      <c r="C19" s="4">
        <f t="shared" si="41"/>
        <v>409.2</v>
      </c>
      <c r="D19" s="4">
        <f t="shared" si="34"/>
        <v>491.03999999999996</v>
      </c>
      <c r="E19" s="5">
        <f t="shared" si="35"/>
        <v>6700000</v>
      </c>
      <c r="F19" s="9">
        <f t="shared" si="36"/>
        <v>19648</v>
      </c>
      <c r="G19" s="9">
        <f t="shared" si="37"/>
        <v>16373</v>
      </c>
      <c r="H19" s="9">
        <f t="shared" si="38"/>
        <v>13645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341</v>
      </c>
      <c r="R19" s="2">
        <v>6700000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37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E32" t="s">
        <v>40</v>
      </c>
      <c r="F32" s="7">
        <v>320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29</v>
      </c>
      <c r="Q38" s="14" t="s">
        <v>30</v>
      </c>
      <c r="R38" s="14" t="s">
        <v>31</v>
      </c>
      <c r="S38" s="14" t="s">
        <v>32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39</v>
      </c>
      <c r="V39" s="18"/>
      <c r="W39" s="19">
        <f>W32-W38</f>
        <v>2500</v>
      </c>
      <c r="X39" s="22"/>
    </row>
    <row r="40" spans="15:25" ht="15.75" x14ac:dyDescent="0.25">
      <c r="R40" s="6" t="s">
        <v>32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15:25" ht="15.75" x14ac:dyDescent="0.25">
      <c r="R41" s="6" t="s">
        <v>23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33</v>
      </c>
      <c r="S42" s="16">
        <f>S40*80%</f>
        <v>0</v>
      </c>
      <c r="U42" s="28" t="s">
        <v>22</v>
      </c>
      <c r="V42" s="29"/>
      <c r="W42" s="20">
        <f>W40+W39</f>
        <v>16000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36</v>
      </c>
      <c r="V44" s="30"/>
      <c r="W44" s="25">
        <v>320</v>
      </c>
      <c r="X44" s="24"/>
    </row>
    <row r="45" spans="15:25" ht="15.75" x14ac:dyDescent="0.25">
      <c r="P45" s="13" t="s">
        <v>28</v>
      </c>
      <c r="S45" s="10"/>
      <c r="T45" s="11"/>
      <c r="U45" s="17" t="s">
        <v>42</v>
      </c>
      <c r="V45" s="31"/>
      <c r="W45" s="32">
        <f>W42*W44+X46</f>
        <v>5120000</v>
      </c>
      <c r="X45" s="33"/>
    </row>
    <row r="46" spans="15:25" ht="15.75" x14ac:dyDescent="0.25">
      <c r="S46" s="11"/>
      <c r="T46" s="10"/>
      <c r="U46" s="17" t="s">
        <v>23</v>
      </c>
      <c r="V46" s="23"/>
      <c r="W46" s="34">
        <f>W45*0.9</f>
        <v>4608000</v>
      </c>
      <c r="X46" s="35"/>
    </row>
    <row r="47" spans="15:25" ht="15.75" x14ac:dyDescent="0.25">
      <c r="S47" s="10"/>
      <c r="T47" s="10"/>
      <c r="U47" s="17" t="s">
        <v>24</v>
      </c>
      <c r="V47" s="23"/>
      <c r="W47" s="34">
        <f>W45*0.8</f>
        <v>4096000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25</v>
      </c>
      <c r="V49" s="38"/>
      <c r="W49" s="39">
        <f>W30*W44</f>
        <v>800000</v>
      </c>
      <c r="X49" s="39"/>
    </row>
    <row r="50" spans="21:24" ht="15.75" x14ac:dyDescent="0.25">
      <c r="U50" s="17" t="s">
        <v>26</v>
      </c>
      <c r="V50" s="23"/>
      <c r="W50" s="36"/>
      <c r="X50" s="36"/>
    </row>
    <row r="51" spans="21:24" ht="15.75" x14ac:dyDescent="0.25">
      <c r="U51" s="40" t="s">
        <v>27</v>
      </c>
      <c r="V51" s="36"/>
      <c r="W51" s="34">
        <f>W45*0.025/12</f>
        <v>10666.666666666666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R26" sqref="R2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2" sqref="Q1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Q17" sqref="Q1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7" sqref="W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1" sqref="S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2024-07-02T07:35:41Z</dcterms:modified>
</cp:coreProperties>
</file>