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3"/>
  <c r="H21" s="1"/>
  <c r="E17" i="25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Q2"/>
  <c r="B2" s="1"/>
  <c r="J2"/>
  <c r="I2"/>
  <c r="E2"/>
  <c r="A2"/>
  <c r="H20" i="23" l="1"/>
  <c r="C3" i="4"/>
  <c r="D3" s="1"/>
  <c r="H3" s="1"/>
  <c r="F3"/>
  <c r="C7"/>
  <c r="D7" s="1"/>
  <c r="F7"/>
  <c r="C2"/>
  <c r="D2" s="1"/>
  <c r="F2"/>
  <c r="C6"/>
  <c r="D6" s="1"/>
  <c r="F6"/>
  <c r="C10"/>
  <c r="D10" s="1"/>
  <c r="F10"/>
  <c r="C5"/>
  <c r="D5" s="1"/>
  <c r="F5"/>
  <c r="C9"/>
  <c r="D9" s="1"/>
  <c r="H9" s="1"/>
  <c r="F9"/>
  <c r="C4"/>
  <c r="D4" s="1"/>
  <c r="F4"/>
  <c r="C8"/>
  <c r="D8" s="1"/>
  <c r="H8" s="1"/>
  <c r="F8"/>
  <c r="G6"/>
  <c r="G10"/>
  <c r="G4"/>
  <c r="G8"/>
  <c r="G7"/>
  <c r="H2"/>
  <c r="H4"/>
  <c r="H5"/>
  <c r="H6"/>
  <c r="H7"/>
  <c r="H10"/>
  <c r="G5" l="1"/>
  <c r="G3"/>
  <c r="G9"/>
  <c r="G2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5"/>
  <c r="B15" s="1"/>
  <c r="C15" s="1"/>
  <c r="P15"/>
  <c r="J15"/>
  <c r="I15"/>
  <c r="E15"/>
  <c r="F15" s="1"/>
  <c r="A15"/>
  <c r="Q14"/>
  <c r="B14" s="1"/>
  <c r="P14"/>
  <c r="J14"/>
  <c r="I14"/>
  <c r="E14"/>
  <c r="A14"/>
  <c r="D11" l="1"/>
  <c r="H11" s="1"/>
  <c r="G11"/>
  <c r="G13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1" l="1"/>
  <c r="C20"/>
  <c r="E20" s="1"/>
  <c r="C25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<sst xmlns="http://schemas.openxmlformats.org/spreadsheetml/2006/main" count="133" uniqueCount="100">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</sst>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142875</xdr:rowOff>
    </xdr:from>
    <xdr:to>
      <xdr:col>10</xdr:col>
      <xdr:colOff>371558</xdr:colOff>
      <xdr:row>19</xdr:row>
      <xdr:rowOff>29461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2950" y="142875"/>
          <a:ext cx="5724608" cy="350608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57978</xdr:colOff>
      <xdr:row>5</xdr:row>
      <xdr:rowOff>91108</xdr:rowOff>
    </xdr:from>
    <xdr:to>
      <xdr:col>14</xdr:col>
      <xdr:colOff>272828</xdr:colOff>
      <xdr:row>25</xdr:row>
      <xdr:rowOff>70596</xdr:rowOff>
    </xdr:to>
    <xdr:pic>
      <xdr:nvPicPr>
        <xdr:cNvPr id="5" name="Picture 4" descr="C:\Users\COMP\Downloads\WhatsApp Image 2023-08-08 at 5.31.4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2543" y="1043608"/>
          <a:ext cx="5731068" cy="3789488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171449</xdr:colOff>
      <xdr:row>9</xdr:row>
      <xdr:rowOff>177312</xdr:rowOff>
    </xdr:from>
    <xdr:to>
      <xdr:col>12</xdr:col>
      <xdr:colOff>423785</xdr:colOff>
      <xdr:row>28</xdr:row>
      <xdr:rowOff>74167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49" y="1891812"/>
          <a:ext cx="5738736" cy="351635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366347</xdr:colOff>
      <xdr:row>3</xdr:row>
      <xdr:rowOff>36634</xdr:rowOff>
    </xdr:from>
    <xdr:to>
      <xdr:col>12</xdr:col>
      <xdr:colOff>27986</xdr:colOff>
      <xdr:row>23</xdr:row>
      <xdr:rowOff>139696</xdr:rowOff>
    </xdr:to>
    <xdr:pic>
      <xdr:nvPicPr>
        <xdr:cNvPr id="5" name="Picture 4" descr="C:\Users\COMP\Downloads\WhatsApp Image 2023-08-08 at 5.31.09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2616" y="608134"/>
          <a:ext cx="5742985" cy="391306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34035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32000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32000</v>
      </c>
      <c r="D5" s="56" t="s">
        <v>61</v>
      </c>
      <c r="E5" s="57">
        <f>ROUND(C5/10.764,0)</f>
        <v>2973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9750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22250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0.2</v>
      </c>
      <c r="D8" s="98">
        <f>1-C8</f>
        <v>0.8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17800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27550</v>
      </c>
      <c r="D10" s="56" t="s">
        <v>61</v>
      </c>
      <c r="E10" s="57">
        <f>ROUND(C10/10.764,0)</f>
        <v>2559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499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1276941</v>
      </c>
      <c r="D17" s="71"/>
      <c r="E17" s="71">
        <f>C16*2000</f>
        <v>998000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10" workbookViewId="0">
      <selection activeCell="C16" sqref="C16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20</v>
      </c>
      <c r="D7" s="24"/>
      <c r="F7" s="74"/>
      <c r="G7" s="74"/>
    </row>
    <row r="8" spans="1:9">
      <c r="A8" s="15" t="s">
        <v>18</v>
      </c>
      <c r="B8" s="23"/>
      <c r="C8" s="24">
        <f>C9-C7</f>
        <v>40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30</v>
      </c>
      <c r="D10" s="24"/>
      <c r="F10" s="74"/>
      <c r="G10" s="74"/>
    </row>
    <row r="11" spans="1:9">
      <c r="A11" s="15"/>
      <c r="B11" s="25"/>
      <c r="C11" s="26">
        <f>C10%</f>
        <v>0.3</v>
      </c>
      <c r="D11" s="26"/>
      <c r="F11" s="74"/>
      <c r="G11" s="74"/>
    </row>
    <row r="12" spans="1:9">
      <c r="A12" s="15" t="s">
        <v>21</v>
      </c>
      <c r="B12" s="18"/>
      <c r="C12" s="19">
        <f>C6*C11</f>
        <v>600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1400</v>
      </c>
      <c r="D13" s="22"/>
      <c r="F13" s="74"/>
      <c r="G13" s="74"/>
    </row>
    <row r="14" spans="1:9">
      <c r="A14" s="15" t="s">
        <v>15</v>
      </c>
      <c r="B14" s="18"/>
      <c r="C14" s="19">
        <f>C5</f>
        <v>2000</v>
      </c>
      <c r="D14" s="22"/>
      <c r="F14" s="74"/>
      <c r="G14" s="74"/>
    </row>
    <row r="15" spans="1:9">
      <c r="B15" s="18"/>
      <c r="C15" s="19"/>
      <c r="D15" s="22"/>
      <c r="F15" s="74"/>
      <c r="G15" s="74"/>
      <c r="H15">
        <v>2134050</v>
      </c>
    </row>
    <row r="16" spans="1:9">
      <c r="A16" s="27" t="s">
        <v>23</v>
      </c>
      <c r="B16" s="28"/>
      <c r="C16" s="20">
        <f>C14+C13</f>
        <v>3400</v>
      </c>
      <c r="D16" s="20"/>
      <c r="E16" s="60"/>
      <c r="F16" s="74"/>
      <c r="G16" s="74"/>
      <c r="H16">
        <v>500000</v>
      </c>
    </row>
    <row r="17" spans="1:8">
      <c r="B17" s="23"/>
      <c r="C17" s="24"/>
      <c r="D17" s="24"/>
      <c r="F17" s="74"/>
      <c r="G17" s="74"/>
    </row>
    <row r="18" spans="1:8" ht="16.5">
      <c r="A18" s="27" t="s">
        <v>99</v>
      </c>
      <c r="B18" s="7"/>
      <c r="C18" s="72">
        <v>499</v>
      </c>
      <c r="D18" s="72"/>
      <c r="E18" s="73"/>
      <c r="F18" s="74"/>
      <c r="G18" s="74"/>
    </row>
    <row r="19" spans="1:8">
      <c r="A19" s="15"/>
      <c r="B19" s="6"/>
      <c r="C19" s="29">
        <f>C18*C16</f>
        <v>1696600</v>
      </c>
      <c r="D19" s="74" t="s">
        <v>68</v>
      </c>
      <c r="E19" s="29"/>
      <c r="F19" s="74" t="s">
        <v>68</v>
      </c>
      <c r="G19" s="74"/>
      <c r="H19">
        <f>H15+H16</f>
        <v>2634050</v>
      </c>
    </row>
    <row r="20" spans="1:8">
      <c r="A20" s="15"/>
      <c r="B20" s="53">
        <f>C20*90%</f>
        <v>1297899</v>
      </c>
      <c r="C20" s="30">
        <f>C19*85%</f>
        <v>1442110</v>
      </c>
      <c r="D20" s="74" t="s">
        <v>24</v>
      </c>
      <c r="E20" s="30">
        <f>C20*90%</f>
        <v>1297899</v>
      </c>
      <c r="F20" s="74" t="s">
        <v>24</v>
      </c>
      <c r="G20" s="74"/>
      <c r="H20">
        <f>H19*95%</f>
        <v>2502347.5</v>
      </c>
    </row>
    <row r="21" spans="1:8">
      <c r="A21" s="15"/>
      <c r="C21" s="30">
        <f>C19*70%</f>
        <v>1187620</v>
      </c>
      <c r="D21" s="74" t="s">
        <v>25</v>
      </c>
      <c r="E21" s="30"/>
      <c r="F21" s="74" t="s">
        <v>25</v>
      </c>
      <c r="G21" s="74"/>
      <c r="H21">
        <f>H19*80%</f>
        <v>2107240</v>
      </c>
    </row>
    <row r="22" spans="1:8">
      <c r="A22" s="15"/>
      <c r="F22" s="74"/>
      <c r="G22" s="74"/>
    </row>
    <row r="23" spans="1:8">
      <c r="A23" s="31" t="s">
        <v>26</v>
      </c>
      <c r="B23" s="32"/>
      <c r="C23" s="33">
        <f>C4*C18</f>
        <v>998000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3534.5833333333335</v>
      </c>
      <c r="D25" s="30"/>
    </row>
    <row r="26" spans="1:8">
      <c r="C26" s="30"/>
      <c r="D26" s="30"/>
    </row>
    <row r="27" spans="1:8">
      <c r="C27" s="30"/>
      <c r="D27" s="30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R5" sqref="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1094.1666666666667</v>
      </c>
      <c r="C2" s="4">
        <f t="shared" ref="C2:C10" si="2">B2*1.2</f>
        <v>1313</v>
      </c>
      <c r="D2" s="4">
        <f t="shared" ref="D2:D10" si="3">C2*1.2</f>
        <v>1575.6</v>
      </c>
      <c r="E2" s="5">
        <f t="shared" ref="E2:E10" si="4">R2</f>
        <v>5400000</v>
      </c>
      <c r="F2" s="4">
        <f t="shared" ref="F2:F10" si="5">ROUND((E2/B2),0)</f>
        <v>4935</v>
      </c>
      <c r="G2" s="4">
        <f t="shared" ref="G2:G10" si="6">ROUND((E2/C2),0)</f>
        <v>4113</v>
      </c>
      <c r="H2" s="4">
        <f t="shared" ref="H2:H10" si="7">ROUND((E2/D2),0)</f>
        <v>3427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1313</v>
      </c>
      <c r="Q2" s="71">
        <f t="shared" ref="Q2:Q10" si="10">P2/1.2</f>
        <v>1094.1666666666667</v>
      </c>
      <c r="R2" s="2">
        <v>5400000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705</v>
      </c>
      <c r="C3" s="4">
        <f t="shared" si="2"/>
        <v>846</v>
      </c>
      <c r="D3" s="4">
        <f t="shared" si="3"/>
        <v>1015.1999999999999</v>
      </c>
      <c r="E3" s="5">
        <f t="shared" si="4"/>
        <v>3800000</v>
      </c>
      <c r="F3" s="4">
        <f t="shared" si="5"/>
        <v>5390</v>
      </c>
      <c r="G3" s="4">
        <f t="shared" si="6"/>
        <v>4492</v>
      </c>
      <c r="H3" s="4">
        <f t="shared" si="7"/>
        <v>3743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705</v>
      </c>
      <c r="R3" s="2">
        <v>3800000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565.97222222222229</v>
      </c>
      <c r="C4" s="4">
        <f t="shared" si="2"/>
        <v>679.16666666666674</v>
      </c>
      <c r="D4" s="4">
        <f t="shared" si="3"/>
        <v>815.00000000000011</v>
      </c>
      <c r="E4" s="5">
        <f t="shared" si="4"/>
        <v>3200000</v>
      </c>
      <c r="F4" s="4">
        <f t="shared" si="5"/>
        <v>5654</v>
      </c>
      <c r="G4" s="4">
        <f t="shared" si="6"/>
        <v>4712</v>
      </c>
      <c r="H4" s="4">
        <f t="shared" si="7"/>
        <v>3926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815</v>
      </c>
      <c r="P4" s="71">
        <f>O4/1.2</f>
        <v>679.16666666666674</v>
      </c>
      <c r="Q4" s="71">
        <f t="shared" si="10"/>
        <v>565.97222222222229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469</v>
      </c>
      <c r="C5" s="4">
        <f t="shared" si="2"/>
        <v>562.79999999999995</v>
      </c>
      <c r="D5" s="4">
        <f t="shared" si="3"/>
        <v>675.3599999999999</v>
      </c>
      <c r="E5" s="5">
        <f t="shared" si="4"/>
        <v>3200000</v>
      </c>
      <c r="F5" s="4">
        <f t="shared" si="5"/>
        <v>6823</v>
      </c>
      <c r="G5" s="4">
        <f t="shared" si="6"/>
        <v>5686</v>
      </c>
      <c r="H5" s="4">
        <f t="shared" si="7"/>
        <v>4738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469</v>
      </c>
      <c r="R5" s="2">
        <v>3200000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8" si="11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1:A13" si="12">N11</f>
        <v>0</v>
      </c>
      <c r="B11" s="4">
        <f t="shared" ref="B11:B13" si="13">Q11</f>
        <v>0</v>
      </c>
      <c r="C11" s="4">
        <f t="shared" ref="C11:C13" si="14">B11*1.2</f>
        <v>0</v>
      </c>
      <c r="D11" s="4">
        <f t="shared" ref="D11:D13" si="15">C11*1.2</f>
        <v>0</v>
      </c>
      <c r="E11" s="5">
        <f t="shared" ref="E11:E13" si="16">R11</f>
        <v>0</v>
      </c>
      <c r="F11" s="4" t="e">
        <f t="shared" ref="F11:F13" si="17">ROUND((E11/B11),0)</f>
        <v>#DIV/0!</v>
      </c>
      <c r="G11" s="4" t="e">
        <f t="shared" ref="G11:G13" si="18">ROUND((E11/C11),0)</f>
        <v>#DIV/0!</v>
      </c>
      <c r="H11" s="4" t="e">
        <f t="shared" ref="H11:H13" si="19">ROUND((E11/D11),0)</f>
        <v>#DIV/0!</v>
      </c>
      <c r="I11" s="4">
        <f t="shared" ref="I11:I13" si="20">T11</f>
        <v>0</v>
      </c>
      <c r="J11" s="4">
        <f t="shared" ref="J11:J13" si="21">U11</f>
        <v>0</v>
      </c>
      <c r="K11" s="71"/>
      <c r="L11" s="71"/>
      <c r="M11" s="71"/>
      <c r="N11" s="71"/>
      <c r="O11" s="71">
        <v>0</v>
      </c>
      <c r="P11" s="71">
        <f t="shared" ref="P11" si="22">O11/1.2</f>
        <v>0</v>
      </c>
      <c r="Q11" s="71">
        <f t="shared" ref="Q11:Q13" si="2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workbookViewId="0">
      <selection activeCell="E8" sqref="E8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E6" zoomScale="115" zoomScaleNormal="115"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B8" workbookViewId="0">
      <selection activeCell="H18" sqref="H1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B4" zoomScale="115" zoomScaleNormal="115" workbookViewId="0">
      <selection activeCell="D25" sqref="D2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2024-07-02T09:07:13Z</dcterms:modified>
</cp:coreProperties>
</file>