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ONIDEVI PRABHURAM DEVASHI - CBI\"/>
    </mc:Choice>
  </mc:AlternateContent>
  <xr:revisionPtr revIDLastSave="0" documentId="13_ncr:1_{77822F17-BDE4-4CA0-8DE1-AFDE6A53DD7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1" i="15" l="1"/>
  <c r="T17" i="14"/>
  <c r="F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<sst xmlns="http://schemas.openxmlformats.org/spreadsheetml/2006/main" count="49" uniqueCount="41">
  <si>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</si>
  <si>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</si>
  <si>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</si>
  <si>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</si>
  <si>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</si>
  <si>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</si>
  <si>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</si>
  <si>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</si>
  <si>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</si>
  <si>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</si>
  <si>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</si>
  <si>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</si>
  <si>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</si>
  <si>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</si>
  <si>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</si>
  <si>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</si>
  <si>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</si>
  <si>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</si>
  <si>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</si>
  <si>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</si>
  <si>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</si>
  <si>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</si>
  <si>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</si>
  <si>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</si>
  <si>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</si>
  <si>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</si>
  <si>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</si>
  <si>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</si>
  <si>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</si>
  <si>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</si>
  <si>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</si>
  <si>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</si>
  <si>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</si>
  <si>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</si>
  <si>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</si>
  <si>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</si>
  <si>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</si>
  <si>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Central Bank Of India ( Virar West ) - SONIDEVI PRABHURAM DEVASHI / PRABHURAM VANAJI DEVASHI</t>
  </si>
  <si>
    <t>Agree BUA</t>
  </si>
  <si>
    <t xml:space="preserve">As per previous valuation report 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</si>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</sst>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172394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43CCE5-5D6A-4017-B427-BD108DD8B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763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43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C1991-3917-4CA7-BBCE-91371367F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7106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41E14-CD26-4DE4-82CD-7C481C7B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6392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163139</xdr:colOff>
      <xdr:row>49</xdr:row>
      <xdr:rowOff>134572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30C78-E29B-4322-BC33-F5A01EA3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697539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53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6DEBE-F346-4346-BAB4-7CB41281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8783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5BB07-BFDC-4C74-B7CC-9EA9C557E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F2D5-F48F-470E-AE69-88E89D71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83BE1-F498-4669-977C-71F4D5E21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1275AF-CD97-48D9-8EE5-E251F754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S46" sqref="S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426.66666666666669</v>
      </c>
      <c r="C3" s="41">
        <f>B3*1.2</f>
        <v>512</v>
      </c>
      <c r="D3" s="41">
        <f t="shared" ref="D3:D14" si="2">C3*1.2</f>
        <v>614.4</v>
      </c>
      <c r="E3" s="42">
        <f t="shared" ref="E3:E14" si="3">R3</f>
        <v>4500000</v>
      </c>
      <c r="F3" s="41">
        <f t="shared" ref="F3:F14" si="4">ROUND((E3/B3),0)</f>
        <v>10547</v>
      </c>
      <c r="G3" s="41">
        <f t="shared" ref="G3:G14" si="5">ROUND((E3/C3),0)</f>
        <v>8789</v>
      </c>
      <c r="H3" s="41">
        <f t="shared" ref="H3:H14" si="6">ROUND((E3/D3),0)</f>
        <v>7324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v>512</v>
      </c>
      <c r="Q3" s="43">
        <f t="shared" ref="P3:Q14" si="8">P3/1.2</f>
        <v>426.66666666666669</v>
      </c>
      <c r="R3" s="44">
        <v>4500000</v>
      </c>
    </row>
    <row r="4" spans="1:20" x14ac:dyDescent="0.25">
      <c r="A4" s="4">
        <f t="shared" ref="A4:A9" si="9">N4</f>
        <v>0</v>
      </c>
      <c r="B4" s="4">
        <f t="shared" ref="B4:B9" si="10">Q4</f>
        <v>446.66666666666669</v>
      </c>
      <c r="C4" s="4">
        <f t="shared" ref="C4:C9" si="11">B4*1.2</f>
        <v>536</v>
      </c>
      <c r="D4" s="4">
        <f t="shared" ref="D4:D9" si="12">C4*1.2</f>
        <v>643.19999999999993</v>
      </c>
      <c r="E4" s="5">
        <f t="shared" ref="E4:E9" si="13">R4</f>
        <v>3500000</v>
      </c>
      <c r="F4" s="9">
        <f t="shared" ref="F4:F9" si="14">ROUND((E4/B4),0)</f>
        <v>7836</v>
      </c>
      <c r="G4" s="9">
        <f t="shared" ref="G4:G9" si="15">ROUND((E4/C4),0)</f>
        <v>6530</v>
      </c>
      <c r="H4" s="9">
        <f t="shared" ref="H4:H9" si="16">ROUND((E4/D4),0)</f>
        <v>5442</v>
      </c>
      <c r="I4" s="4" t="e">
        <f>#REF!</f>
        <v>#REF!</v>
      </c>
      <c r="J4" s="4">
        <f t="shared" ref="J4:J9" si="17">S4</f>
        <v>0</v>
      </c>
      <c r="O4">
        <v>0</v>
      </c>
      <c r="P4">
        <v>536</v>
      </c>
      <c r="Q4">
        <f t="shared" ref="Q4:Q9" si="18">P4/1.2</f>
        <v>446.66666666666669</v>
      </c>
      <c r="R4" s="2">
        <v>3500000</v>
      </c>
    </row>
    <row r="5" spans="1:20" x14ac:dyDescent="0.25">
      <c r="A5" s="4">
        <f t="shared" si="9"/>
        <v>0</v>
      </c>
      <c r="B5" s="4">
        <f t="shared" si="10"/>
        <v>420</v>
      </c>
      <c r="C5" s="4">
        <f t="shared" si="11"/>
        <v>504</v>
      </c>
      <c r="D5" s="4">
        <f t="shared" si="12"/>
        <v>604.79999999999995</v>
      </c>
      <c r="E5" s="5">
        <f t="shared" si="13"/>
        <v>4200000</v>
      </c>
      <c r="F5" s="9">
        <f t="shared" si="14"/>
        <v>10000</v>
      </c>
      <c r="G5" s="9">
        <f t="shared" si="15"/>
        <v>8333</v>
      </c>
      <c r="H5" s="9">
        <f t="shared" si="16"/>
        <v>6944</v>
      </c>
      <c r="I5" s="4" t="e">
        <f>#REF!</f>
        <v>#REF!</v>
      </c>
      <c r="J5" s="4">
        <f t="shared" si="17"/>
        <v>0</v>
      </c>
      <c r="O5">
        <v>0</v>
      </c>
      <c r="P5">
        <v>504</v>
      </c>
      <c r="Q5">
        <f t="shared" si="18"/>
        <v>420</v>
      </c>
      <c r="R5" s="2">
        <v>4200000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316.66666666666669</v>
      </c>
      <c r="C16" s="4">
        <f>B16*1.2</f>
        <v>380</v>
      </c>
      <c r="D16" s="4">
        <f t="shared" ref="D16:D28" si="34">C16*1.2</f>
        <v>456</v>
      </c>
      <c r="E16" s="5">
        <f t="shared" ref="E16:E28" si="35">R16</f>
        <v>3900000</v>
      </c>
      <c r="F16" s="9">
        <f t="shared" ref="F16:F28" si="36">ROUND((E16/B16),0)</f>
        <v>12316</v>
      </c>
      <c r="G16" s="9">
        <f t="shared" ref="G16:G28" si="37">ROUND((E16/C16),0)</f>
        <v>10263</v>
      </c>
      <c r="H16" s="9">
        <f t="shared" ref="H16:H28" si="38">ROUND((E16/D16),0)</f>
        <v>8553</v>
      </c>
      <c r="I16" s="4" t="e">
        <f>#REF!</f>
        <v>#REF!</v>
      </c>
      <c r="J16" s="4">
        <f t="shared" ref="J16:J28" si="39">S16</f>
        <v>0</v>
      </c>
      <c r="O16">
        <v>0</v>
      </c>
      <c r="P16">
        <v>380</v>
      </c>
      <c r="Q16">
        <f t="shared" ref="P16:Q28" si="40">P16/1.2</f>
        <v>316.66666666666669</v>
      </c>
      <c r="R16" s="2">
        <v>3900000</v>
      </c>
    </row>
    <row r="17" spans="1:24" x14ac:dyDescent="0.25">
      <c r="A17" s="4">
        <f t="shared" si="32"/>
        <v>0</v>
      </c>
      <c r="B17" s="4">
        <f t="shared" si="33"/>
        <v>340</v>
      </c>
      <c r="C17" s="4">
        <f t="shared" ref="C17:C28" si="41">B17*1.2</f>
        <v>408</v>
      </c>
      <c r="D17" s="4">
        <f t="shared" si="34"/>
        <v>489.59999999999997</v>
      </c>
      <c r="E17" s="5">
        <f t="shared" si="35"/>
        <v>4500000</v>
      </c>
      <c r="F17" s="9">
        <f t="shared" si="36"/>
        <v>13235</v>
      </c>
      <c r="G17" s="9">
        <f t="shared" si="37"/>
        <v>11029</v>
      </c>
      <c r="H17" s="9">
        <f t="shared" si="38"/>
        <v>9191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340</v>
      </c>
      <c r="R17" s="2">
        <v>4500000</v>
      </c>
    </row>
    <row r="18" spans="1:24" x14ac:dyDescent="0.25">
      <c r="A18" s="4">
        <f t="shared" si="32"/>
        <v>0</v>
      </c>
      <c r="B18" s="4">
        <f t="shared" si="33"/>
        <v>333.33333333333337</v>
      </c>
      <c r="C18" s="4">
        <f t="shared" si="41"/>
        <v>400.00000000000006</v>
      </c>
      <c r="D18" s="4">
        <f t="shared" si="34"/>
        <v>480.00000000000006</v>
      </c>
      <c r="E18" s="5">
        <f t="shared" si="35"/>
        <v>5200000</v>
      </c>
      <c r="F18" s="9">
        <f t="shared" si="36"/>
        <v>15600</v>
      </c>
      <c r="G18" s="9">
        <f t="shared" si="37"/>
        <v>13000</v>
      </c>
      <c r="H18" s="9">
        <f t="shared" si="38"/>
        <v>10833</v>
      </c>
      <c r="I18" s="4" t="e">
        <f>#REF!</f>
        <v>#REF!</v>
      </c>
      <c r="J18" s="4">
        <f t="shared" si="39"/>
        <v>0</v>
      </c>
      <c r="O18">
        <v>0</v>
      </c>
      <c r="P18">
        <v>400</v>
      </c>
      <c r="Q18">
        <f t="shared" si="40"/>
        <v>333.33333333333337</v>
      </c>
      <c r="R18" s="2">
        <v>5200000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6700000</v>
      </c>
      <c r="F19" s="9">
        <f t="shared" si="36"/>
        <v>14889</v>
      </c>
      <c r="G19" s="41">
        <f t="shared" si="37"/>
        <v>12407</v>
      </c>
      <c r="H19" s="9">
        <f t="shared" si="38"/>
        <v>10340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6700000</v>
      </c>
    </row>
    <row r="20" spans="1:24" x14ac:dyDescent="0.25">
      <c r="A20" s="4">
        <f t="shared" si="32"/>
        <v>0</v>
      </c>
      <c r="B20" s="4">
        <f t="shared" si="33"/>
        <v>416.66666666666669</v>
      </c>
      <c r="C20" s="4">
        <f t="shared" si="41"/>
        <v>500</v>
      </c>
      <c r="D20" s="4">
        <f t="shared" si="34"/>
        <v>600</v>
      </c>
      <c r="E20" s="5">
        <f t="shared" si="35"/>
        <v>6000000</v>
      </c>
      <c r="F20" s="9">
        <f t="shared" si="36"/>
        <v>14400</v>
      </c>
      <c r="G20" s="41">
        <f t="shared" si="37"/>
        <v>12000</v>
      </c>
      <c r="H20" s="9">
        <f t="shared" si="38"/>
        <v>10000</v>
      </c>
      <c r="I20" s="4" t="e">
        <f>#REF!</f>
        <v>#REF!</v>
      </c>
      <c r="J20" s="4">
        <f t="shared" si="39"/>
        <v>0</v>
      </c>
      <c r="O20">
        <v>0</v>
      </c>
      <c r="P20">
        <v>500</v>
      </c>
      <c r="Q20">
        <f t="shared" si="40"/>
        <v>416.66666666666669</v>
      </c>
      <c r="R20" s="2">
        <v>6000000</v>
      </c>
    </row>
    <row r="21" spans="1:24" x14ac:dyDescent="0.25">
      <c r="A21" s="4">
        <f t="shared" si="32"/>
        <v>0</v>
      </c>
      <c r="B21" s="4">
        <f t="shared" si="33"/>
        <v>389</v>
      </c>
      <c r="C21" s="4">
        <f t="shared" si="41"/>
        <v>466.79999999999995</v>
      </c>
      <c r="D21" s="4">
        <f t="shared" si="34"/>
        <v>560.16</v>
      </c>
      <c r="E21" s="5">
        <f t="shared" si="35"/>
        <v>5000000</v>
      </c>
      <c r="F21" s="9">
        <f t="shared" si="36"/>
        <v>12853</v>
      </c>
      <c r="G21" s="9">
        <f t="shared" si="37"/>
        <v>10711</v>
      </c>
      <c r="H21" s="9">
        <f t="shared" si="38"/>
        <v>8926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389</v>
      </c>
      <c r="R21" s="2">
        <v>5000000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11300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38</v>
      </c>
      <c r="E31">
        <v>49.81</v>
      </c>
      <c r="F31" s="7">
        <f>E31*10.764</f>
        <v>536.15484000000004</v>
      </c>
      <c r="S31" s="10"/>
      <c r="T31" s="10"/>
      <c r="U31" s="17" t="s">
        <v>15</v>
      </c>
      <c r="V31" s="18"/>
      <c r="W31" s="19">
        <f>W29-W30</f>
        <v>8800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34</v>
      </c>
      <c r="X34" s="24">
        <v>1998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37</v>
      </c>
      <c r="Q36" s="46"/>
      <c r="R36" s="46"/>
      <c r="S36" s="46"/>
      <c r="T36" s="47"/>
      <c r="U36" s="21" t="s">
        <v>20</v>
      </c>
      <c r="V36" s="23"/>
      <c r="W36" s="24">
        <f>90*W33/W35</f>
        <v>39</v>
      </c>
      <c r="X36" s="24"/>
    </row>
    <row r="37" spans="15:25" ht="15.75" x14ac:dyDescent="0.25">
      <c r="U37" s="17"/>
      <c r="V37" s="26"/>
      <c r="W37" s="27">
        <f>W36%</f>
        <v>0.39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975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1525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8800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10325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31</v>
      </c>
      <c r="V44" s="30"/>
      <c r="W44" s="25">
        <v>536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5534200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4980780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4427360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1340000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11529.583333333334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0" sqref="T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W24" sqref="W2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7:T17"/>
  <sheetViews>
    <sheetView topLeftCell="A6" workbookViewId="0">
      <selection activeCell="T26" sqref="T26"/>
    </sheetView>
  </sheetViews>
  <sheetFormatPr defaultRowHeight="15" x14ac:dyDescent="0.25"/>
  <sheetData>
    <row r="17" spans="19:20" x14ac:dyDescent="0.25">
      <c r="S17">
        <v>49.81</v>
      </c>
      <c r="T17">
        <f>S17*10.764</f>
        <v>536.15484000000004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1"/>
  <sheetViews>
    <sheetView zoomScaleNormal="100" workbookViewId="0">
      <selection activeCell="U28" sqref="U28"/>
    </sheetView>
  </sheetViews>
  <sheetFormatPr defaultRowHeight="15" x14ac:dyDescent="0.25"/>
  <sheetData>
    <row r="2" spans="1:20" x14ac:dyDescent="0.25">
      <c r="A2" s="6"/>
    </row>
    <row r="11" spans="1:20" x14ac:dyDescent="0.25">
      <c r="S11">
        <v>46.84</v>
      </c>
      <c r="T11">
        <f>S11*10.764</f>
        <v>504.18576000000002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U13" sqref="U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R11" sqref="R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2024-07-02T05:43:16Z</dcterms:modified>
</cp:coreProperties>
</file>