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BO Sanpada\Niranjan Kumar Agarwal\"/>
    </mc:Choice>
  </mc:AlternateContent>
  <xr:revisionPtr revIDLastSave="0" documentId="13_ncr:1_{AEA1E634-9EBF-4DC8-906F-8759F8ED833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G27" i="4"/>
  <c r="G31" i="4"/>
  <c r="P2" i="4"/>
  <c r="G29" i="4"/>
  <c r="C5" i="25" l="1"/>
  <c r="C4" i="25"/>
  <c r="C3" i="25"/>
  <c r="Q2" i="4"/>
  <c r="B2" i="4" s="1"/>
  <c r="C2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<sst xmlns="http://schemas.openxmlformats.org/spreadsheetml/2006/main" count="135" uniqueCount="93">
  <si>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</si>
  <si>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</si>
  <si>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</si>
  <si>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</si>
  <si>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</si>
  <si>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</si>
  <si>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</si>
  <si>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</si>
  <si>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</si>
  <si>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</si>
  <si>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</si>
  <si>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</si>
  <si>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</si>
  <si>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</si>
  <si>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</si>
  <si>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</si>
  <si>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</si>
  <si>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</si>
  <si>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</si>
  <si>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</si>
  <si>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</si>
  <si>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</si>
  <si>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</si>
  <si>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</si>
  <si>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</si>
  <si>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</si>
  <si>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</si>
  <si>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</si>
  <si>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</si>
  <si>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</si>
  <si>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</si>
  <si>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</si>
  <si>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</si>
  <si>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</si>
  <si>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</si>
  <si>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</si>
  <si>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</si>
  <si>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</si>
  <si>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</si>
  <si>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</si>
  <si>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</si>
  <si>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</si>
  <si>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</si>
  <si>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</si>
  <si>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</si>
  <si>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</si>
  <si>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</si>
  <si>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</si>
  <si>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</si>
  <si>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</si>
  <si>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</si>
  <si>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</si>
  <si>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</si>
  <si>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</si>
  <si>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</si>
  <si>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</si>
  <si>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</si>
  <si>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</si>
  <si>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</si>
  <si>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</si>
  <si>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</si>
  <si>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</si>
  <si>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</si>
  <si>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</si>
  <si>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</si>
  <si>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</si>
  <si>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</si>
  <si>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</si>
  <si>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</si>
  <si>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</si>
  <si>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</si>
  <si>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</si>
  <si>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</si>
  <si>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</si>
  <si>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</si>
  <si>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</si>
  <si>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</si>
  <si>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</si>
  <si>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</si>
  <si>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</si>
  <si>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</si>
  <si>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</si>
  <si>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</si>
  <si>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</si>
  <si>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</si>
  <si>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06.09.2010</t>
  </si>
  <si>
    <t>IGR-11.03.24</t>
  </si>
  <si>
    <t>IGR-06.11.23</t>
  </si>
  <si>
    <t>IGR-02.11.23</t>
  </si>
  <si>
    <t>IGR-11.09.23</t>
  </si>
  <si>
    <t>BALC</t>
  </si>
  <si>
    <t>DRY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</si>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</sst>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6CCBB-3894-4F26-B6F4-5F06BA0D4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3E918-DEB4-4436-9BA6-800266721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79AC28-F0EF-45D3-A29E-4A611F40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F757F3-B14E-4710-8CEE-A8F04499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C9BA52-8636-4E4C-A898-9D293268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4F96F-952A-409B-B217-0488AD0C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59C5A-4BE6-475C-9E06-9B80AEE40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266508.10299999994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295908.10299999994</v>
      </c>
      <c r="D9" s="62" t="s">
        <v>62</v>
      </c>
      <c r="E9" s="63">
        <f>C9/10.764</f>
        <v>27490.533537718318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17</v>
      </c>
      <c r="D13" s="69">
        <f>D12-C13</f>
        <v>83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3" sqref="S2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I31" sqref="I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43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25.5</v>
      </c>
      <c r="D10" s="26"/>
      <c r="F10" s="19"/>
    </row>
    <row r="11" spans="1:6" x14ac:dyDescent="0.25">
      <c r="A11" s="16"/>
      <c r="B11" s="27"/>
      <c r="C11" s="28">
        <f>C10%</f>
        <v>0.255</v>
      </c>
      <c r="D11" s="28"/>
      <c r="F11" s="19"/>
    </row>
    <row r="12" spans="1:6" x14ac:dyDescent="0.25">
      <c r="A12" s="16" t="s">
        <v>21</v>
      </c>
      <c r="B12" s="20"/>
      <c r="C12" s="21">
        <f>C6*C11</f>
        <v>637.5</v>
      </c>
      <c r="D12" s="19"/>
    </row>
    <row r="13" spans="1:6" x14ac:dyDescent="0.25">
      <c r="A13" s="16" t="s">
        <v>22</v>
      </c>
      <c r="B13" s="20"/>
      <c r="C13" s="21">
        <f>C6-C12</f>
        <v>1862.5</v>
      </c>
      <c r="D13" s="19"/>
    </row>
    <row r="14" spans="1:6" x14ac:dyDescent="0.25">
      <c r="A14" s="16" t="s">
        <v>15</v>
      </c>
      <c r="B14" s="20"/>
      <c r="C14" s="21">
        <f>C5</f>
        <v>22500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24362.5</v>
      </c>
      <c r="D16" s="19"/>
    </row>
    <row r="17" spans="1:4" x14ac:dyDescent="0.25">
      <c r="B17" s="25"/>
      <c r="C17" s="26"/>
      <c r="D17" s="19"/>
    </row>
    <row r="18" spans="1:4" x14ac:dyDescent="0.25">
      <c r="A18" s="73" t="str">
        <f>E3</f>
        <v>ACA</v>
      </c>
      <c r="B18" s="7"/>
      <c r="C18" s="31">
        <v>797</v>
      </c>
      <c r="D18" s="19"/>
    </row>
    <row r="19" spans="1:4" x14ac:dyDescent="0.25">
      <c r="A19" s="16" t="s">
        <v>74</v>
      </c>
      <c r="B19" s="6"/>
      <c r="C19" s="32">
        <f>C18*C16</f>
        <v>19416912.5</v>
      </c>
      <c r="D19" s="33"/>
    </row>
    <row r="20" spans="1:4" x14ac:dyDescent="0.25">
      <c r="A20" s="16" t="s">
        <v>24</v>
      </c>
      <c r="C20" s="34">
        <f>C19*90%</f>
        <v>17475221.25</v>
      </c>
      <c r="D20" s="19"/>
    </row>
    <row r="21" spans="1:4" x14ac:dyDescent="0.25">
      <c r="A21" s="16" t="s">
        <v>25</v>
      </c>
      <c r="C21" s="34">
        <f>C19*80%</f>
        <v>15533530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1992500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40451.901041666664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499.98780000000005</v>
      </c>
      <c r="C2" s="4">
        <f t="shared" ref="C2:C16" si="1">B2*1.2</f>
        <v>599.98536000000001</v>
      </c>
      <c r="D2" s="4">
        <f t="shared" ref="D2:D16" si="2">C2*1.2</f>
        <v>719.98243200000002</v>
      </c>
      <c r="E2" s="5">
        <f t="shared" ref="E2:E16" si="3">R2</f>
        <v>13900000</v>
      </c>
      <c r="F2" s="4">
        <f t="shared" ref="F2:F15" si="4">ROUND((E2/B2),0)</f>
        <v>27801</v>
      </c>
      <c r="G2" s="4">
        <f t="shared" ref="G2:G15" si="5">ROUND((E2/C2),0)</f>
        <v>23167</v>
      </c>
      <c r="H2" s="4">
        <f t="shared" ref="H2:H15" si="6">ROUND((E2/D2),0)</f>
        <v>19306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55.74*10.764</f>
        <v>599.98536000000001</v>
      </c>
      <c r="Q2">
        <f t="shared" ref="Q2:Q10" si="9">P2/1.2</f>
        <v>499.98780000000005</v>
      </c>
      <c r="R2" s="2">
        <v>13900000</v>
      </c>
      <c r="S2" s="2" t="s">
        <v>86</v>
      </c>
    </row>
    <row r="3" spans="1:19" x14ac:dyDescent="0.25">
      <c r="A3" s="4">
        <v>2</v>
      </c>
      <c r="B3" s="4">
        <f t="shared" si="0"/>
        <v>790</v>
      </c>
      <c r="C3" s="4">
        <f t="shared" si="1"/>
        <v>948</v>
      </c>
      <c r="D3" s="4">
        <f t="shared" si="2"/>
        <v>1137.5999999999999</v>
      </c>
      <c r="E3" s="5">
        <f t="shared" si="3"/>
        <v>15600000</v>
      </c>
      <c r="F3" s="4">
        <f t="shared" si="4"/>
        <v>19747</v>
      </c>
      <c r="G3" s="4">
        <f t="shared" si="5"/>
        <v>16456</v>
      </c>
      <c r="H3" s="4">
        <f t="shared" si="6"/>
        <v>13713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790</v>
      </c>
      <c r="R3" s="2">
        <v>15600000</v>
      </c>
      <c r="S3" s="2" t="s">
        <v>87</v>
      </c>
    </row>
    <row r="4" spans="1:19" x14ac:dyDescent="0.25">
      <c r="A4" s="4">
        <v>3</v>
      </c>
      <c r="B4" s="4">
        <f t="shared" si="0"/>
        <v>621</v>
      </c>
      <c r="C4" s="4">
        <f t="shared" si="1"/>
        <v>745.19999999999993</v>
      </c>
      <c r="D4" s="4">
        <f t="shared" si="2"/>
        <v>894.2399999999999</v>
      </c>
      <c r="E4" s="5">
        <f t="shared" si="3"/>
        <v>12500000</v>
      </c>
      <c r="F4" s="4">
        <f t="shared" si="4"/>
        <v>20129</v>
      </c>
      <c r="G4" s="4">
        <f t="shared" si="5"/>
        <v>16774</v>
      </c>
      <c r="H4" s="4">
        <f t="shared" si="6"/>
        <v>13978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621</v>
      </c>
      <c r="R4" s="2">
        <v>12500000</v>
      </c>
      <c r="S4" s="2" t="s">
        <v>88</v>
      </c>
    </row>
    <row r="5" spans="1:19" x14ac:dyDescent="0.25">
      <c r="A5" s="4">
        <v>4</v>
      </c>
      <c r="B5" s="4">
        <f t="shared" si="0"/>
        <v>828</v>
      </c>
      <c r="C5" s="4">
        <f t="shared" si="1"/>
        <v>993.59999999999991</v>
      </c>
      <c r="D5" s="4">
        <f t="shared" si="2"/>
        <v>1192.32</v>
      </c>
      <c r="E5" s="5">
        <f t="shared" si="3"/>
        <v>20000000</v>
      </c>
      <c r="F5" s="74">
        <f t="shared" si="4"/>
        <v>24155</v>
      </c>
      <c r="G5" s="74">
        <f t="shared" si="5"/>
        <v>20129</v>
      </c>
      <c r="H5" s="74">
        <f t="shared" si="6"/>
        <v>16774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828</v>
      </c>
      <c r="R5" s="75">
        <v>20000000</v>
      </c>
      <c r="S5" s="75" t="s">
        <v>89</v>
      </c>
    </row>
    <row r="6" spans="1:19" x14ac:dyDescent="0.25">
      <c r="A6" s="4">
        <v>5</v>
      </c>
      <c r="B6" s="4">
        <f t="shared" si="0"/>
        <v>950</v>
      </c>
      <c r="C6" s="4">
        <f t="shared" si="1"/>
        <v>1140</v>
      </c>
      <c r="D6" s="4">
        <f t="shared" si="2"/>
        <v>1368</v>
      </c>
      <c r="E6" s="5">
        <f t="shared" si="3"/>
        <v>20500000</v>
      </c>
      <c r="F6" s="4">
        <f t="shared" si="4"/>
        <v>21579</v>
      </c>
      <c r="G6" s="4">
        <f t="shared" si="5"/>
        <v>17982</v>
      </c>
      <c r="H6" s="4">
        <f t="shared" si="6"/>
        <v>14985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950</v>
      </c>
      <c r="R6" s="2">
        <v>20500000</v>
      </c>
      <c r="S6" s="2"/>
    </row>
    <row r="7" spans="1:19" x14ac:dyDescent="0.25">
      <c r="A7" s="4">
        <v>6</v>
      </c>
      <c r="B7" s="4">
        <f t="shared" si="0"/>
        <v>900</v>
      </c>
      <c r="C7" s="4">
        <f t="shared" si="1"/>
        <v>1080</v>
      </c>
      <c r="D7" s="4">
        <f t="shared" si="2"/>
        <v>1296</v>
      </c>
      <c r="E7" s="5">
        <f t="shared" si="3"/>
        <v>24000000</v>
      </c>
      <c r="F7" s="74">
        <f t="shared" si="4"/>
        <v>26667</v>
      </c>
      <c r="G7" s="74">
        <f t="shared" si="5"/>
        <v>22222</v>
      </c>
      <c r="H7" s="74">
        <f t="shared" si="6"/>
        <v>18519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900</v>
      </c>
      <c r="R7" s="75">
        <v>24000000</v>
      </c>
      <c r="S7" s="2"/>
    </row>
    <row r="8" spans="1:19" x14ac:dyDescent="0.25">
      <c r="A8" s="4">
        <v>7</v>
      </c>
      <c r="B8" s="4">
        <f t="shared" si="0"/>
        <v>920</v>
      </c>
      <c r="C8" s="4">
        <f t="shared" si="1"/>
        <v>1104</v>
      </c>
      <c r="D8" s="4">
        <f t="shared" si="2"/>
        <v>1324.8</v>
      </c>
      <c r="E8" s="5">
        <f t="shared" si="3"/>
        <v>22200000</v>
      </c>
      <c r="F8" s="74">
        <f t="shared" si="4"/>
        <v>24130</v>
      </c>
      <c r="G8" s="74">
        <f t="shared" si="5"/>
        <v>20109</v>
      </c>
      <c r="H8" s="74">
        <f t="shared" si="6"/>
        <v>16757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920</v>
      </c>
      <c r="R8" s="75">
        <v>22200000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6" t="s">
        <v>71</v>
      </c>
      <c r="G24" s="56">
        <v>774</v>
      </c>
    </row>
    <row r="25" spans="1:19" s="10" customFormat="1" x14ac:dyDescent="0.25">
      <c r="F25" s="56" t="s">
        <v>90</v>
      </c>
      <c r="G25" s="56">
        <v>154</v>
      </c>
    </row>
    <row r="26" spans="1:19" s="10" customFormat="1" x14ac:dyDescent="0.25">
      <c r="F26" s="56" t="s">
        <v>91</v>
      </c>
      <c r="G26" s="56">
        <v>24</v>
      </c>
    </row>
    <row r="27" spans="1:19" s="10" customFormat="1" x14ac:dyDescent="0.25">
      <c r="F27" s="56" t="s">
        <v>92</v>
      </c>
      <c r="G27" s="56">
        <f>SUM(G24:G26)</f>
        <v>952</v>
      </c>
    </row>
    <row r="28" spans="1:19" s="10" customFormat="1" x14ac:dyDescent="0.25">
      <c r="C28" s="71" t="s">
        <v>75</v>
      </c>
      <c r="D28" s="71" t="s">
        <v>85</v>
      </c>
      <c r="F28" s="56" t="s">
        <v>84</v>
      </c>
      <c r="G28" s="56">
        <v>797</v>
      </c>
      <c r="H28" s="10">
        <f>G27-G28</f>
        <v>155</v>
      </c>
    </row>
    <row r="29" spans="1:19" s="10" customFormat="1" x14ac:dyDescent="0.25">
      <c r="C29" s="71" t="s">
        <v>1</v>
      </c>
      <c r="D29" s="71">
        <v>7213175</v>
      </c>
      <c r="F29" s="56" t="s">
        <v>72</v>
      </c>
      <c r="G29" s="56">
        <f>G28*1.2</f>
        <v>956.4</v>
      </c>
      <c r="H29" s="10">
        <f>G29/G28</f>
        <v>1.2</v>
      </c>
    </row>
    <row r="30" spans="1:19" s="10" customFormat="1" x14ac:dyDescent="0.25">
      <c r="F30" s="56" t="s">
        <v>73</v>
      </c>
      <c r="G30" s="56">
        <v>21000</v>
      </c>
    </row>
    <row r="31" spans="1:19" s="10" customFormat="1" x14ac:dyDescent="0.25">
      <c r="C31" s="72"/>
      <c r="D31" s="72"/>
      <c r="F31" s="72" t="s">
        <v>74</v>
      </c>
      <c r="G31" s="72">
        <f>G28*G30</f>
        <v>16737000</v>
      </c>
      <c r="H31" s="10">
        <f>G31/D29</f>
        <v>2.320337438090716</v>
      </c>
    </row>
    <row r="32" spans="1:19" s="10" customFormat="1" x14ac:dyDescent="0.25">
      <c r="C32" s="72"/>
      <c r="D32" s="72"/>
      <c r="F32" s="72" t="s">
        <v>24</v>
      </c>
      <c r="G32" s="72">
        <f>G31*90%</f>
        <v>15063300</v>
      </c>
    </row>
    <row r="33" spans="3:7" s="10" customFormat="1" x14ac:dyDescent="0.25">
      <c r="C33" s="72"/>
      <c r="D33" s="72"/>
      <c r="F33" s="72" t="s">
        <v>25</v>
      </c>
      <c r="G33" s="72">
        <f>G31*80%</f>
        <v>13389600</v>
      </c>
    </row>
    <row r="34" spans="3:7" s="10" customFormat="1" x14ac:dyDescent="0.25">
      <c r="C34" s="72"/>
      <c r="D34" s="72"/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2024-07-01T09:25:21Z</dcterms:modified>
</cp:coreProperties>
</file>