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E8FCFA5D-E6C2-4101-AFAE-3F3E93BF7D76}" xr6:coauthVersionLast="47" xr6:coauthVersionMax="47" xr10:uidLastSave="{00000000-0000-0000-0000-000000000000}"/>
  <bookViews>
    <workbookView xWindow="16155" yWindow="780" windowWidth="13335" windowHeight="15390" xr2:uid="{00000000-000D-0000-FFFF-FFFF00000000}"/>
  </bookViews>
  <sheets>
    <sheet name="Sheet1" sheetId="1" r:id="rId1"/>
    <sheet name="Sheet8" sheetId="11" r:id="rId2"/>
    <sheet name="Sheet2" sheetId="5" r:id="rId3"/>
    <sheet name="Sheet5" sheetId="8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19" i="1"/>
  <c r="M12" i="1"/>
  <c r="M13" i="1"/>
  <c r="M14" i="1"/>
  <c r="M15" i="1"/>
  <c r="M16" i="1"/>
  <c r="M17" i="1"/>
  <c r="M18" i="1"/>
  <c r="M11" i="1"/>
  <c r="M23" i="1"/>
  <c r="B18" i="1"/>
  <c r="F8" i="1"/>
  <c r="E8" i="1"/>
  <c r="E7" i="1"/>
  <c r="A33" i="1"/>
  <c r="A34" i="1"/>
  <c r="G14" i="1"/>
  <c r="E6" i="1"/>
  <c r="C37" i="1"/>
  <c r="C36" i="1"/>
  <c r="H34" i="1"/>
  <c r="H28" i="1"/>
  <c r="H27" i="1"/>
  <c r="H26" i="1"/>
  <c r="H25" i="1"/>
  <c r="I27" i="1"/>
  <c r="H29" i="1"/>
  <c r="C38" i="1"/>
  <c r="F35" i="1"/>
  <c r="G35" i="1" s="1"/>
  <c r="F39" i="1"/>
  <c r="G39" i="1" s="1"/>
  <c r="C39" i="1"/>
  <c r="F38" i="1"/>
  <c r="F36" i="1"/>
  <c r="B10" i="1"/>
  <c r="B11" i="1" s="1"/>
  <c r="B8" i="1"/>
  <c r="B6" i="1"/>
  <c r="B5" i="1"/>
  <c r="B14" i="1" s="1"/>
  <c r="G36" i="1" l="1"/>
  <c r="G38" i="1"/>
  <c r="B12" i="1"/>
  <c r="B13" i="1" s="1"/>
  <c r="C35" i="1"/>
  <c r="C34" i="1"/>
  <c r="C33" i="1"/>
  <c r="B15" i="1" l="1"/>
  <c r="H33" i="1" s="1"/>
  <c r="I29" i="1"/>
  <c r="B17" i="1" l="1"/>
  <c r="B19" i="1" s="1"/>
  <c r="I35" i="1"/>
  <c r="I28" i="1"/>
  <c r="I25" i="1" l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G3" i="1" l="1"/>
</calcChain>
</file>

<file path=xl/sharedStrings.xml><?xml version="1.0" encoding="utf-8"?>
<sst xmlns="http://schemas.openxmlformats.org/spreadsheetml/2006/main" count="39" uniqueCount="35">
  <si>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</si>
  <si>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</si>
  <si>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</si>
  <si>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</si>
  <si>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</si>
  <si>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</si>
  <si>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</si>
  <si>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</si>
  <si>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</si>
  <si>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</si>
  <si>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</si>
  <si>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</si>
  <si>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</si>
  <si>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</si>
  <si>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</si>
  <si>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</si>
  <si>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</si>
  <si>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</si>
  <si>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</si>
  <si>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</si>
  <si>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</si>
  <si>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</si>
  <si>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</si>
  <si>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</si>
  <si>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</si>
  <si>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SB</t>
  </si>
  <si>
    <t>Bal</t>
  </si>
  <si>
    <t>Bed 2</t>
  </si>
  <si>
    <t>Toiel</t>
  </si>
  <si>
    <t>Passage</t>
  </si>
  <si>
    <t>Toilet</t>
  </si>
  <si>
    <t>Kit</t>
  </si>
  <si>
    <t>Bed 1</t>
  </si>
  <si>
    <t>Living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</si>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</sst>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10718</xdr:colOff>
      <xdr:row>35</xdr:row>
      <xdr:rowOff>77141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69FE19-D6FF-447E-A908-3F734D2C3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45118" cy="6744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515528</xdr:colOff>
      <xdr:row>36</xdr:row>
      <xdr:rowOff>153378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567C0-DC08-4A73-9994-8E6251D8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40328" cy="701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H7" zoomScaleNormal="100" workbookViewId="0">
      <selection activeCell="O12" sqref="O12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8000</v>
      </c>
      <c r="C3" s="17"/>
      <c r="D3" s="10"/>
      <c r="E3">
        <v>2018</v>
      </c>
      <c r="F3" s="3">
        <v>2024</v>
      </c>
      <c r="G3" s="4">
        <f>F3-E3</f>
        <v>6</v>
      </c>
      <c r="L3" s="3"/>
      <c r="M3" s="4"/>
    </row>
    <row r="4" spans="1:17" ht="33" x14ac:dyDescent="0.3">
      <c r="A4" s="18" t="s">
        <v>1</v>
      </c>
      <c r="B4" s="28">
        <v>2600</v>
      </c>
      <c r="C4" s="17"/>
      <c r="D4" s="10"/>
      <c r="E4" s="39"/>
      <c r="F4" s="3"/>
      <c r="G4" s="4"/>
      <c r="H4" s="27"/>
      <c r="K4" s="34"/>
      <c r="L4" s="3"/>
      <c r="M4" s="4"/>
    </row>
    <row r="5" spans="1:17" ht="16.5" x14ac:dyDescent="0.3">
      <c r="A5" s="16" t="s">
        <v>2</v>
      </c>
      <c r="B5" s="28">
        <f>B3-B4</f>
        <v>5400</v>
      </c>
      <c r="C5" s="17"/>
      <c r="D5" s="10"/>
      <c r="E5" s="40" t="s">
        <v>22</v>
      </c>
      <c r="F5" s="8" t="s">
        <v>23</v>
      </c>
      <c r="G5" s="14"/>
      <c r="H5" s="8"/>
      <c r="I5" s="8"/>
      <c r="M5" s="44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2600</v>
      </c>
      <c r="C6" s="17"/>
      <c r="D6" s="10"/>
      <c r="E6" s="6">
        <f>54*10.764</f>
        <v>581.25599999999997</v>
      </c>
      <c r="F6" s="3"/>
      <c r="G6" s="14"/>
      <c r="H6" s="8"/>
      <c r="I6" s="8"/>
      <c r="M6" s="44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1"/>
      <c r="E7">
        <f>5.7*10.764</f>
        <v>61.354799999999997</v>
      </c>
      <c r="F7" s="3"/>
      <c r="G7" s="5"/>
      <c r="H7" s="8"/>
      <c r="I7" s="8"/>
      <c r="M7" s="45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1"/>
      <c r="E8" s="6">
        <f>SUM(E6:E7)</f>
        <v>642.61079999999993</v>
      </c>
      <c r="F8" s="54">
        <f>E8*1.1</f>
        <v>706.87188000000003</v>
      </c>
      <c r="G8" s="5"/>
      <c r="H8" s="10"/>
      <c r="I8" s="10"/>
      <c r="M8" s="45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1"/>
      <c r="E9" s="6"/>
      <c r="F9" s="32"/>
      <c r="G9" s="13"/>
      <c r="H9" s="8"/>
      <c r="I9" s="8"/>
      <c r="J9" s="33"/>
      <c r="M9" s="45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1"/>
      <c r="E10" s="13"/>
      <c r="F10" s="50"/>
      <c r="G10" s="13"/>
      <c r="H10" s="31"/>
      <c r="I10" s="31"/>
      <c r="J10" s="33"/>
      <c r="K10" s="33"/>
      <c r="L10" s="30"/>
      <c r="M10" s="45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6"/>
      <c r="D11" s="42"/>
      <c r="G11" s="13"/>
      <c r="H11" s="31"/>
      <c r="I11" s="31"/>
      <c r="J11" s="33" t="s">
        <v>27</v>
      </c>
      <c r="K11" s="33">
        <v>9.5399999999999991</v>
      </c>
      <c r="L11" s="30">
        <v>12.12</v>
      </c>
      <c r="M11">
        <f>K11*L11</f>
        <v>115.62479999999998</v>
      </c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3"/>
      <c r="G12" s="13"/>
      <c r="H12" s="31"/>
      <c r="I12" s="31"/>
      <c r="J12" s="33" t="s">
        <v>28</v>
      </c>
      <c r="K12" s="33">
        <v>4</v>
      </c>
      <c r="L12" s="30">
        <v>5.6</v>
      </c>
      <c r="M12">
        <f t="shared" ref="M12:M18" si="0">K12*L12</f>
        <v>22.4</v>
      </c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2600</v>
      </c>
      <c r="C13" s="21"/>
      <c r="D13" s="43"/>
      <c r="E13" t="s">
        <v>24</v>
      </c>
      <c r="F13" t="s">
        <v>26</v>
      </c>
      <c r="G13" s="13"/>
      <c r="H13" s="49"/>
      <c r="I13" s="31"/>
      <c r="J13" s="33" t="s">
        <v>29</v>
      </c>
      <c r="K13" s="33">
        <v>3</v>
      </c>
      <c r="L13" s="30">
        <v>2.5</v>
      </c>
      <c r="M13">
        <f t="shared" si="0"/>
        <v>7.5</v>
      </c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5400</v>
      </c>
      <c r="C14" s="17"/>
      <c r="D14" s="10"/>
      <c r="E14" s="6">
        <v>518</v>
      </c>
      <c r="F14">
        <v>64</v>
      </c>
      <c r="G14" s="13">
        <f>E14+F14</f>
        <v>582</v>
      </c>
      <c r="H14" s="31"/>
      <c r="I14" s="31"/>
      <c r="J14" s="33" t="s">
        <v>29</v>
      </c>
      <c r="K14" s="33">
        <v>6.03</v>
      </c>
      <c r="L14" s="30">
        <v>6.67</v>
      </c>
      <c r="M14">
        <f t="shared" si="0"/>
        <v>40.220100000000002</v>
      </c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8000</v>
      </c>
      <c r="C15" s="17"/>
      <c r="D15" s="10"/>
      <c r="E15" s="6"/>
      <c r="G15" s="13"/>
      <c r="H15" s="33"/>
      <c r="I15" s="33"/>
      <c r="J15" s="33" t="s">
        <v>30</v>
      </c>
      <c r="K15" s="33">
        <v>6.03</v>
      </c>
      <c r="L15" s="30">
        <v>3.7</v>
      </c>
      <c r="M15">
        <f t="shared" si="0"/>
        <v>22.311000000000003</v>
      </c>
    </row>
    <row r="16" spans="1:17" ht="16.5" x14ac:dyDescent="0.3">
      <c r="A16" s="16" t="s">
        <v>21</v>
      </c>
      <c r="B16" s="22">
        <v>643</v>
      </c>
      <c r="C16" s="37"/>
      <c r="D16" s="8"/>
      <c r="E16" s="5"/>
      <c r="F16" s="5"/>
      <c r="G16" s="5"/>
      <c r="H16" s="6"/>
      <c r="J16" s="33" t="s">
        <v>31</v>
      </c>
      <c r="K16" s="33">
        <v>9</v>
      </c>
      <c r="L16" s="30">
        <v>7.22</v>
      </c>
      <c r="M16">
        <f t="shared" si="0"/>
        <v>64.98</v>
      </c>
    </row>
    <row r="17" spans="1:14" ht="16.5" x14ac:dyDescent="0.3">
      <c r="A17" s="16" t="s">
        <v>11</v>
      </c>
      <c r="B17" s="23">
        <f>B15*B16</f>
        <v>5144000</v>
      </c>
      <c r="C17" s="23"/>
      <c r="D17" s="10"/>
      <c r="E17" s="5"/>
      <c r="F17" s="35"/>
      <c r="G17" s="5"/>
      <c r="H17" s="6"/>
      <c r="J17" s="33" t="s">
        <v>32</v>
      </c>
      <c r="K17" s="33">
        <v>10</v>
      </c>
      <c r="L17" s="30">
        <v>10</v>
      </c>
      <c r="M17">
        <f t="shared" si="0"/>
        <v>100</v>
      </c>
      <c r="N17" s="6"/>
    </row>
    <row r="18" spans="1:14" ht="16.5" x14ac:dyDescent="0.3">
      <c r="A18" s="16" t="s">
        <v>12</v>
      </c>
      <c r="B18" s="24">
        <f>707*B4</f>
        <v>1838200</v>
      </c>
      <c r="C18" s="17"/>
      <c r="D18" s="10"/>
      <c r="E18" s="6"/>
      <c r="F18" s="5"/>
      <c r="J18" s="33" t="s">
        <v>33</v>
      </c>
      <c r="K18" s="33">
        <v>10</v>
      </c>
      <c r="L18" s="30">
        <v>14.5</v>
      </c>
      <c r="M18">
        <f t="shared" si="0"/>
        <v>145</v>
      </c>
    </row>
    <row r="19" spans="1:14" ht="16.5" x14ac:dyDescent="0.3">
      <c r="A19" s="19" t="s">
        <v>16</v>
      </c>
      <c r="B19" s="24">
        <f>B17*0.03/12</f>
        <v>12860</v>
      </c>
      <c r="C19" s="38"/>
      <c r="D19" s="10"/>
      <c r="E19" s="6"/>
      <c r="F19" s="5"/>
      <c r="M19">
        <f>SUM(M11:M18)</f>
        <v>518.03589999999997</v>
      </c>
    </row>
    <row r="20" spans="1:14" x14ac:dyDescent="0.25">
      <c r="B20" s="12"/>
    </row>
    <row r="21" spans="1:14" ht="15.75" x14ac:dyDescent="0.25">
      <c r="B21" s="12"/>
      <c r="J21" s="33" t="s">
        <v>34</v>
      </c>
      <c r="K21" s="33">
        <v>10</v>
      </c>
      <c r="L21" s="30">
        <v>2.9</v>
      </c>
      <c r="M21">
        <f>K21*L21</f>
        <v>29</v>
      </c>
    </row>
    <row r="23" spans="1:14" x14ac:dyDescent="0.25">
      <c r="C23" t="s">
        <v>14</v>
      </c>
      <c r="J23" t="s">
        <v>26</v>
      </c>
      <c r="K23">
        <v>10</v>
      </c>
      <c r="L23">
        <v>3.5</v>
      </c>
      <c r="M23">
        <f>K23*L23</f>
        <v>35</v>
      </c>
    </row>
    <row r="24" spans="1:14" x14ac:dyDescent="0.25">
      <c r="B24" s="9" t="s">
        <v>15</v>
      </c>
      <c r="C24" s="8" t="s">
        <v>20</v>
      </c>
      <c r="D24" s="8" t="s">
        <v>25</v>
      </c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550</v>
      </c>
      <c r="C25" s="8"/>
      <c r="D25" s="8"/>
      <c r="E25" s="8">
        <v>4630000</v>
      </c>
      <c r="F25" s="10">
        <f t="shared" ref="F25:F31" si="1">E25/B25</f>
        <v>8418.181818181818</v>
      </c>
      <c r="G25" s="10"/>
      <c r="H25" s="10" t="e">
        <f>E25/D25</f>
        <v>#DIV/0!</v>
      </c>
      <c r="I25" s="8">
        <f>C25/B25</f>
        <v>0</v>
      </c>
      <c r="J25" s="15"/>
    </row>
    <row r="26" spans="1:14" ht="17.25" x14ac:dyDescent="0.3">
      <c r="B26" s="9">
        <v>538</v>
      </c>
      <c r="C26" s="8"/>
      <c r="D26" s="8"/>
      <c r="E26" s="8">
        <v>4500000</v>
      </c>
      <c r="F26" s="10">
        <f t="shared" si="1"/>
        <v>8364.3122676579933</v>
      </c>
      <c r="G26" s="10" t="e">
        <f>E26/C26</f>
        <v>#DIV/0!</v>
      </c>
      <c r="H26" s="10" t="e">
        <f>E26/D26</f>
        <v>#DIV/0!</v>
      </c>
      <c r="I26" s="8">
        <f>C26/B26</f>
        <v>0</v>
      </c>
      <c r="J26" s="15"/>
    </row>
    <row r="27" spans="1:14" x14ac:dyDescent="0.25">
      <c r="B27" s="9"/>
      <c r="C27" s="8"/>
      <c r="D27" s="8"/>
      <c r="E27" s="10"/>
      <c r="F27" s="10" t="e">
        <f t="shared" si="1"/>
        <v>#DIV/0!</v>
      </c>
      <c r="G27" s="10" t="e">
        <f t="shared" ref="G27:G31" si="2">E27/C27</f>
        <v>#DIV/0!</v>
      </c>
      <c r="H27" s="10" t="e">
        <f>E27/D27</f>
        <v>#DIV/0!</v>
      </c>
      <c r="I27" s="8" t="e">
        <f>D28/B28</f>
        <v>#DIV/0!</v>
      </c>
    </row>
    <row r="28" spans="1:14" x14ac:dyDescent="0.25">
      <c r="B28" s="9"/>
      <c r="C28" s="8"/>
      <c r="D28" s="8"/>
      <c r="E28" s="10"/>
      <c r="F28" s="10" t="e">
        <f t="shared" si="1"/>
        <v>#DIV/0!</v>
      </c>
      <c r="G28" s="10" t="e">
        <f t="shared" si="2"/>
        <v>#DIV/0!</v>
      </c>
      <c r="H28" s="10" t="e">
        <f>E28/D28</f>
        <v>#DIV/0!</v>
      </c>
      <c r="I28" s="8" t="e">
        <f>#REF!/B28</f>
        <v>#REF!</v>
      </c>
    </row>
    <row r="29" spans="1:14" x14ac:dyDescent="0.25">
      <c r="B29" s="9"/>
      <c r="C29" s="25"/>
      <c r="D29" s="25"/>
      <c r="E29" s="10"/>
      <c r="F29" s="26" t="e">
        <f t="shared" si="1"/>
        <v>#DIV/0!</v>
      </c>
      <c r="G29" s="10" t="e">
        <f t="shared" si="2"/>
        <v>#DIV/0!</v>
      </c>
      <c r="H29" s="26" t="e">
        <f>E29/D29</f>
        <v>#DIV/0!</v>
      </c>
      <c r="I29" s="8" t="e">
        <f>C29/B29</f>
        <v>#DIV/0!</v>
      </c>
    </row>
    <row r="30" spans="1:14" x14ac:dyDescent="0.25">
      <c r="E30" s="26"/>
      <c r="F30" s="26" t="e">
        <f t="shared" si="1"/>
        <v>#DIV/0!</v>
      </c>
      <c r="G30" s="26" t="e">
        <f t="shared" si="2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1"/>
        <v>#DIV/0!</v>
      </c>
      <c r="G31" s="26" t="e">
        <f t="shared" si="2"/>
        <v>#DIV/0!</v>
      </c>
      <c r="H31" s="26" t="e">
        <f>E31/#REF!</f>
        <v>#REF!</v>
      </c>
    </row>
    <row r="33" spans="1:9" x14ac:dyDescent="0.25">
      <c r="A33">
        <f>36*10.764</f>
        <v>387.50399999999996</v>
      </c>
      <c r="B33">
        <v>2700000</v>
      </c>
      <c r="C33">
        <f t="shared" ref="C33:C39" si="3">B33/A33</f>
        <v>6967.6700111482724</v>
      </c>
      <c r="D33">
        <v>399000</v>
      </c>
      <c r="E33">
        <v>30000</v>
      </c>
      <c r="F33">
        <f>E33+D33+B33</f>
        <v>3129000</v>
      </c>
      <c r="G33">
        <f>F33/A33</f>
        <v>8074.7553573640535</v>
      </c>
      <c r="H33" s="6">
        <f>B15/C33</f>
        <v>1.1481599999999998</v>
      </c>
    </row>
    <row r="34" spans="1:9" x14ac:dyDescent="0.25">
      <c r="A34">
        <f>54*10.764</f>
        <v>581.25599999999997</v>
      </c>
      <c r="B34">
        <v>4011000</v>
      </c>
      <c r="C34" s="52">
        <f t="shared" si="3"/>
        <v>6900.5739295594367</v>
      </c>
      <c r="D34">
        <v>729800</v>
      </c>
      <c r="E34">
        <v>30000</v>
      </c>
      <c r="F34">
        <f>E34+D34+B34</f>
        <v>4770800</v>
      </c>
      <c r="G34">
        <f>F34/A34</f>
        <v>8207.7432318978208</v>
      </c>
      <c r="H34" s="6">
        <f>A34/1.2</f>
        <v>484.38</v>
      </c>
    </row>
    <row r="35" spans="1:9" x14ac:dyDescent="0.25">
      <c r="B35" s="52"/>
      <c r="C35" s="52" t="e">
        <f t="shared" si="3"/>
        <v>#DIV/0!</v>
      </c>
      <c r="D35">
        <v>835500</v>
      </c>
      <c r="E35">
        <v>30000</v>
      </c>
      <c r="F35">
        <f>E35+D35+B35</f>
        <v>865500</v>
      </c>
      <c r="G35" t="e">
        <f>F35/A35</f>
        <v>#DIV/0!</v>
      </c>
      <c r="I35" s="6" t="e">
        <f>B15/C35</f>
        <v>#DIV/0!</v>
      </c>
    </row>
    <row r="36" spans="1:9" x14ac:dyDescent="0.25">
      <c r="B36" s="52"/>
      <c r="C36" s="52" t="e">
        <f t="shared" si="3"/>
        <v>#DIV/0!</v>
      </c>
      <c r="D36" s="48">
        <v>1248000</v>
      </c>
      <c r="E36" s="48">
        <v>30000</v>
      </c>
      <c r="F36" s="48">
        <f>E36+D36+B36</f>
        <v>1278000</v>
      </c>
      <c r="G36" s="48" t="e">
        <f>F36/A36</f>
        <v>#DIV/0!</v>
      </c>
    </row>
    <row r="37" spans="1:9" ht="15.75" x14ac:dyDescent="0.25">
      <c r="A37" s="53"/>
      <c r="B37" s="52"/>
      <c r="C37" s="52" t="e">
        <f t="shared" si="3"/>
        <v>#DIV/0!</v>
      </c>
    </row>
    <row r="38" spans="1:9" ht="15.75" x14ac:dyDescent="0.25">
      <c r="A38" s="51"/>
      <c r="B38" s="48"/>
      <c r="C38" s="48" t="e">
        <f t="shared" si="3"/>
        <v>#DIV/0!</v>
      </c>
      <c r="D38" s="48">
        <v>1194000</v>
      </c>
      <c r="E38" s="48">
        <v>30000</v>
      </c>
      <c r="F38" s="48">
        <f>E38+D38+B38</f>
        <v>1224000</v>
      </c>
      <c r="G38" s="48" t="e">
        <f>F38/A38</f>
        <v>#DIV/0!</v>
      </c>
    </row>
    <row r="39" spans="1:9" ht="15.75" x14ac:dyDescent="0.25">
      <c r="A39" s="46"/>
      <c r="B39" s="47"/>
      <c r="C39" s="48" t="e">
        <f t="shared" si="3"/>
        <v>#DIV/0!</v>
      </c>
      <c r="D39" s="48">
        <v>1220500</v>
      </c>
      <c r="E39" s="48">
        <v>30000</v>
      </c>
      <c r="F39" s="48">
        <f>E39+D39+B39</f>
        <v>1250500</v>
      </c>
      <c r="G39" s="48" t="e">
        <f>F39/A39</f>
        <v>#DIV/0!</v>
      </c>
    </row>
    <row r="40" spans="1:9" ht="15.75" x14ac:dyDescent="0.25">
      <c r="A40" s="30"/>
    </row>
    <row r="41" spans="1:9" ht="15.75" x14ac:dyDescent="0.25">
      <c r="A41" s="30"/>
    </row>
    <row r="42" spans="1:9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Sheet2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2024-07-01T08:12:35Z</dcterms:modified>
</cp:coreProperties>
</file>