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Pallavi Joshi_Flat Case_Rane Nagar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3" r:id="rId4"/>
    <sheet name="20-20" sheetId="4" r:id="rId5"/>
    <sheet name="Sheet1" sheetId="13" r:id="rId6"/>
    <sheet name="Sheet2" sheetId="30" r:id="rId7"/>
    <sheet name="Sheet3" sheetId="31" r:id="rId8"/>
    <sheet name="MB" sheetId="32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5" l="1"/>
  <c r="J10" i="32"/>
  <c r="I10" i="32"/>
  <c r="I5" i="32"/>
  <c r="I6" i="32"/>
  <c r="I7" i="32"/>
  <c r="I8" i="32"/>
  <c r="I9" i="32"/>
  <c r="I4" i="32"/>
  <c r="B20" i="23"/>
  <c r="D28" i="23"/>
  <c r="P7" i="4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P5" i="4"/>
  <c r="Q5" i="4" s="1"/>
  <c r="B5" i="4" s="1"/>
  <c r="J5" i="4"/>
  <c r="I5" i="4"/>
  <c r="E5" i="4"/>
  <c r="A5" i="4"/>
  <c r="P9" i="4"/>
  <c r="Q9" i="4" s="1"/>
  <c r="B9" i="4" s="1"/>
  <c r="J9" i="4"/>
  <c r="I9" i="4"/>
  <c r="E9" i="4"/>
  <c r="A9" i="4"/>
  <c r="P8" i="4"/>
  <c r="Q8" i="4" s="1"/>
  <c r="B8" i="4" s="1"/>
  <c r="J8" i="4"/>
  <c r="I8" i="4"/>
  <c r="E8" i="4"/>
  <c r="A8" i="4"/>
  <c r="Q4" i="4"/>
  <c r="B4" i="4" s="1"/>
  <c r="J4" i="4"/>
  <c r="I4" i="4"/>
  <c r="E4" i="4"/>
  <c r="A4" i="4"/>
  <c r="Q3" i="4"/>
  <c r="B3" i="4" s="1"/>
  <c r="J3" i="4"/>
  <c r="I3" i="4"/>
  <c r="E3" i="4"/>
  <c r="A3" i="4"/>
  <c r="Q2" i="4"/>
  <c r="B2" i="4" s="1"/>
  <c r="J2" i="4"/>
  <c r="I2" i="4"/>
  <c r="E2" i="4"/>
  <c r="A2" i="4"/>
  <c r="P10" i="4"/>
  <c r="Q10" i="4" s="1"/>
  <c r="B10" i="4" s="1"/>
  <c r="C10" i="4" s="1"/>
  <c r="D10" i="4" s="1"/>
  <c r="J10" i="4"/>
  <c r="I10" i="4"/>
  <c r="E10" i="4"/>
  <c r="A10" i="4"/>
  <c r="G10" i="4" l="1"/>
  <c r="F7" i="4"/>
  <c r="C7" i="4"/>
  <c r="F6" i="4"/>
  <c r="C6" i="4"/>
  <c r="F5" i="4"/>
  <c r="C5" i="4"/>
  <c r="F2" i="4"/>
  <c r="C2" i="4"/>
  <c r="F9" i="4"/>
  <c r="C9" i="4"/>
  <c r="F4" i="4"/>
  <c r="C4" i="4"/>
  <c r="F8" i="4"/>
  <c r="C8" i="4"/>
  <c r="C3" i="4"/>
  <c r="F3" i="4"/>
  <c r="F10" i="4"/>
  <c r="H10" i="4"/>
  <c r="D6" i="4" l="1"/>
  <c r="H6" i="4" s="1"/>
  <c r="G6" i="4"/>
  <c r="D7" i="4"/>
  <c r="H7" i="4" s="1"/>
  <c r="G7" i="4"/>
  <c r="D5" i="4"/>
  <c r="H5" i="4" s="1"/>
  <c r="G5" i="4"/>
  <c r="G8" i="4"/>
  <c r="D8" i="4"/>
  <c r="H8" i="4" s="1"/>
  <c r="D9" i="4"/>
  <c r="H9" i="4" s="1"/>
  <c r="G9" i="4"/>
  <c r="D3" i="4"/>
  <c r="H3" i="4" s="1"/>
  <c r="G3" i="4"/>
  <c r="G4" i="4"/>
  <c r="D4" i="4"/>
  <c r="H4" i="4" s="1"/>
  <c r="D2" i="4"/>
  <c r="H2" i="4" s="1"/>
  <c r="G2" i="4"/>
  <c r="C18" i="25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P12" i="4" l="1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H32" i="4" l="1"/>
  <c r="I31" i="4"/>
  <c r="I2" i="24"/>
  <c r="G34" i="4"/>
  <c r="H15" i="4"/>
  <c r="H13" i="4"/>
  <c r="H12" i="4"/>
  <c r="H14" i="4"/>
  <c r="F12" i="4"/>
  <c r="F13" i="4"/>
  <c r="F14" i="4"/>
  <c r="F15" i="4"/>
  <c r="G12" i="4"/>
  <c r="G13" i="4"/>
  <c r="G14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6" i="4"/>
  <c r="H16" i="4" s="1"/>
  <c r="D18" i="4" l="1"/>
  <c r="H18" i="4" s="1"/>
  <c r="D17" i="4"/>
  <c r="H17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<sst xmlns="http://schemas.openxmlformats.org/spreadsheetml/2006/main" count="129" uniqueCount="99">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</sst>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4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166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39835</v>
      </c>
      <c r="F2" s="73"/>
      <c r="G2" s="120" t="s">
        <v>76</v>
      </c>
      <c r="H2" s="121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37800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37800</v>
      </c>
      <c r="D5" s="57" t="s">
        <v>61</v>
      </c>
      <c r="E5" s="58">
        <f>ROUND(C5/10.764,0)</f>
        <v>3512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15050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22750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22750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37800</v>
      </c>
      <c r="D10" s="57" t="s">
        <v>61</v>
      </c>
      <c r="E10" s="58">
        <f>ROUND(C10/10.764,0)</f>
        <v>3512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2020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4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56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671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2356552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1342000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4" workbookViewId="0">
      <selection activeCell="F8" sqref="F8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3.28515625" bestFit="1" customWidth="1"/>
    <col min="9" max="9" width="13.285156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D2" s="17"/>
      <c r="F2" s="76"/>
      <c r="G2" s="76"/>
    </row>
    <row r="3" spans="1:9">
      <c r="A3" s="15" t="s">
        <v>13</v>
      </c>
      <c r="B3" s="19"/>
      <c r="C3" s="20">
        <v>4700</v>
      </c>
      <c r="D3" s="21" t="s">
        <v>97</v>
      </c>
      <c r="F3" s="76"/>
      <c r="G3" s="76"/>
      <c r="H3" s="18"/>
    </row>
    <row r="4" spans="1:9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9" ht="16.5">
      <c r="A5" s="15" t="s">
        <v>15</v>
      </c>
      <c r="B5" s="19"/>
      <c r="C5" s="20">
        <f>C3-C4</f>
        <v>2700</v>
      </c>
      <c r="D5" s="23"/>
      <c r="F5" s="76"/>
      <c r="G5" s="76"/>
      <c r="H5" s="71"/>
    </row>
    <row r="6" spans="1:9">
      <c r="A6" s="15" t="s">
        <v>16</v>
      </c>
      <c r="B6" s="19"/>
      <c r="C6" s="20">
        <f>C4</f>
        <v>2000</v>
      </c>
      <c r="D6" s="23"/>
      <c r="F6" s="76"/>
      <c r="G6" s="76"/>
    </row>
    <row r="7" spans="1:9">
      <c r="A7" s="15" t="s">
        <v>17</v>
      </c>
      <c r="B7" s="24"/>
      <c r="C7" s="25">
        <v>0</v>
      </c>
      <c r="D7" s="25"/>
      <c r="F7" s="76"/>
      <c r="G7" s="76"/>
    </row>
    <row r="8" spans="1:9">
      <c r="A8" s="15" t="s">
        <v>18</v>
      </c>
      <c r="B8" s="24"/>
      <c r="C8" s="25">
        <f>C9-C7</f>
        <v>60</v>
      </c>
      <c r="D8" s="25"/>
      <c r="F8" s="76"/>
      <c r="G8" s="76"/>
    </row>
    <row r="9" spans="1:9">
      <c r="A9" s="15" t="s">
        <v>19</v>
      </c>
      <c r="B9" s="24"/>
      <c r="C9" s="25">
        <v>60</v>
      </c>
      <c r="D9" s="25"/>
      <c r="F9" s="76"/>
      <c r="G9" s="76"/>
    </row>
    <row r="10" spans="1:9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9">
      <c r="A11" s="15"/>
      <c r="B11" s="26"/>
      <c r="C11" s="27">
        <f>C10%</f>
        <v>0</v>
      </c>
      <c r="D11" s="27"/>
      <c r="F11" s="76"/>
      <c r="G11" s="76"/>
      <c r="I11" s="30"/>
    </row>
    <row r="12" spans="1:9">
      <c r="A12" s="15" t="s">
        <v>21</v>
      </c>
      <c r="B12" s="19"/>
      <c r="C12" s="20">
        <f>C6*C11</f>
        <v>0</v>
      </c>
      <c r="D12" s="23"/>
      <c r="F12" s="76"/>
      <c r="G12" s="76"/>
    </row>
    <row r="13" spans="1:9">
      <c r="A13" s="15" t="s">
        <v>22</v>
      </c>
      <c r="B13" s="19"/>
      <c r="C13" s="20">
        <f>C6-C12</f>
        <v>2000</v>
      </c>
      <c r="D13" s="23"/>
      <c r="F13" s="76"/>
      <c r="G13" s="76"/>
      <c r="I13" s="30"/>
    </row>
    <row r="14" spans="1:9">
      <c r="A14" s="15" t="s">
        <v>15</v>
      </c>
      <c r="B14" s="19"/>
      <c r="C14" s="20">
        <f>C5</f>
        <v>2700</v>
      </c>
      <c r="D14" s="23"/>
      <c r="F14" s="76"/>
      <c r="G14" s="76"/>
      <c r="H14" s="7"/>
    </row>
    <row r="15" spans="1:9">
      <c r="B15" s="19"/>
      <c r="C15" s="20"/>
      <c r="D15" s="23"/>
      <c r="F15" s="76"/>
      <c r="G15" s="76"/>
      <c r="H15" s="7"/>
      <c r="I15" s="61"/>
    </row>
    <row r="16" spans="1:9">
      <c r="A16" s="28" t="s">
        <v>23</v>
      </c>
      <c r="B16" s="29"/>
      <c r="C16" s="21">
        <f>C14+C13</f>
        <v>4700</v>
      </c>
      <c r="D16" s="21"/>
      <c r="E16" s="61"/>
      <c r="F16" s="76"/>
      <c r="G16" s="76"/>
      <c r="H16" s="7"/>
      <c r="I16" s="54"/>
    </row>
    <row r="17" spans="1:9">
      <c r="B17" s="24"/>
      <c r="C17" s="25"/>
      <c r="D17" s="25"/>
      <c r="F17" s="76"/>
      <c r="G17" s="76"/>
      <c r="H17" s="7"/>
      <c r="I17" s="54"/>
    </row>
    <row r="18" spans="1:9" ht="16.5">
      <c r="A18" s="28" t="s">
        <v>98</v>
      </c>
      <c r="B18" s="7"/>
      <c r="C18" s="74">
        <v>671</v>
      </c>
      <c r="D18" s="74"/>
      <c r="E18" s="75"/>
      <c r="F18" s="76"/>
      <c r="G18" s="76"/>
    </row>
    <row r="19" spans="1:9">
      <c r="A19" s="15"/>
      <c r="B19" s="6"/>
      <c r="C19" s="30">
        <f>C18*C16</f>
        <v>3153700</v>
      </c>
      <c r="D19" s="76" t="s">
        <v>68</v>
      </c>
      <c r="E19" s="30"/>
      <c r="F19" s="76"/>
      <c r="G19" s="76"/>
    </row>
    <row r="20" spans="1:9">
      <c r="A20" s="15"/>
      <c r="B20" s="119">
        <f>C20*0.75</f>
        <v>2247011.25</v>
      </c>
      <c r="C20" s="31">
        <f>C19*95%</f>
        <v>2996015</v>
      </c>
      <c r="D20" s="76" t="s">
        <v>24</v>
      </c>
      <c r="E20" s="31"/>
      <c r="F20" s="116"/>
      <c r="G20" s="76"/>
    </row>
    <row r="21" spans="1:9">
      <c r="A21" s="15"/>
      <c r="C21" s="31">
        <f>C19*80%</f>
        <v>2522960</v>
      </c>
      <c r="D21" s="76" t="s">
        <v>25</v>
      </c>
      <c r="E21" s="31"/>
      <c r="F21" s="76"/>
      <c r="G21" s="76"/>
    </row>
    <row r="22" spans="1:9">
      <c r="A22" s="15"/>
      <c r="F22" s="76"/>
      <c r="G22" s="76"/>
    </row>
    <row r="23" spans="1:9">
      <c r="A23" s="32" t="s">
        <v>26</v>
      </c>
      <c r="B23" s="33"/>
      <c r="C23" s="34">
        <f>C4*C18</f>
        <v>1342000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6570.208333333333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>
        <v>62.3</v>
      </c>
      <c r="D28" s="118">
        <f>C28*10.764</f>
        <v>670.59719999999993</v>
      </c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zoomScale="70" zoomScaleNormal="70" workbookViewId="0">
      <selection activeCell="I28" sqref="I2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666.66666666666674</v>
      </c>
      <c r="C2" s="4">
        <f t="shared" ref="C2:C9" si="2">B2*1.2</f>
        <v>800.00000000000011</v>
      </c>
      <c r="D2" s="4">
        <f t="shared" ref="D2:D9" si="3">C2*1.2</f>
        <v>960.00000000000011</v>
      </c>
      <c r="E2" s="5">
        <f t="shared" ref="E2:E9" si="4">R2</f>
        <v>3500000</v>
      </c>
      <c r="F2" s="4">
        <f t="shared" ref="F2:F9" si="5">ROUND((E2/B2),0)</f>
        <v>5250</v>
      </c>
      <c r="G2" s="4">
        <f t="shared" ref="G2:G9" si="6">ROUND((E2/C2),0)</f>
        <v>4375</v>
      </c>
      <c r="H2" s="4">
        <f t="shared" ref="H2:H9" si="7">ROUND((E2/D2),0)</f>
        <v>3646</v>
      </c>
      <c r="I2" s="4">
        <f t="shared" ref="I2:I9" si="8">T2</f>
        <v>0</v>
      </c>
      <c r="J2" s="4">
        <f t="shared" ref="J2:J9" si="9">U2</f>
        <v>0</v>
      </c>
      <c r="K2" s="73"/>
      <c r="L2" s="73"/>
      <c r="M2" s="73"/>
      <c r="N2" s="73"/>
      <c r="O2" s="73">
        <v>0</v>
      </c>
      <c r="P2" s="73">
        <v>800</v>
      </c>
      <c r="Q2" s="73">
        <f t="shared" ref="Q2:Q9" si="10">P2/1.2</f>
        <v>666.66666666666674</v>
      </c>
      <c r="R2" s="2">
        <v>3500000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820.83333333333337</v>
      </c>
      <c r="C3" s="4">
        <f t="shared" si="2"/>
        <v>985</v>
      </c>
      <c r="D3" s="4">
        <f t="shared" si="3"/>
        <v>1182</v>
      </c>
      <c r="E3" s="5">
        <f t="shared" si="4"/>
        <v>4900000</v>
      </c>
      <c r="F3" s="4">
        <f t="shared" si="5"/>
        <v>5970</v>
      </c>
      <c r="G3" s="4">
        <f t="shared" si="6"/>
        <v>4975</v>
      </c>
      <c r="H3" s="4">
        <f t="shared" si="7"/>
        <v>4146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985</v>
      </c>
      <c r="Q3" s="73">
        <f t="shared" si="10"/>
        <v>820.83333333333337</v>
      </c>
      <c r="R3" s="2">
        <v>4900000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916.66666666666674</v>
      </c>
      <c r="C4" s="4">
        <f t="shared" si="2"/>
        <v>1100</v>
      </c>
      <c r="D4" s="4">
        <f t="shared" si="3"/>
        <v>1320</v>
      </c>
      <c r="E4" s="5">
        <f t="shared" si="4"/>
        <v>5000000</v>
      </c>
      <c r="F4" s="4">
        <f t="shared" si="5"/>
        <v>5455</v>
      </c>
      <c r="G4" s="4">
        <f t="shared" si="6"/>
        <v>4545</v>
      </c>
      <c r="H4" s="4">
        <f t="shared" si="7"/>
        <v>3788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1100</v>
      </c>
      <c r="Q4" s="73">
        <f t="shared" si="10"/>
        <v>916.66666666666674</v>
      </c>
      <c r="R4" s="2">
        <v>5000000</v>
      </c>
      <c r="S4" s="2"/>
      <c r="T4" s="2"/>
    </row>
    <row r="5" spans="1:35">
      <c r="A5" s="4">
        <f t="shared" ref="A5:A7" si="11">N5</f>
        <v>0</v>
      </c>
      <c r="B5" s="4">
        <f t="shared" ref="B5:B7" si="12">Q5</f>
        <v>370.83333333333337</v>
      </c>
      <c r="C5" s="4">
        <f t="shared" ref="C5:C7" si="13">B5*1.2</f>
        <v>445.00000000000006</v>
      </c>
      <c r="D5" s="4">
        <f t="shared" ref="D5:D7" si="14">C5*1.2</f>
        <v>534</v>
      </c>
      <c r="E5" s="5">
        <f t="shared" ref="E5:E7" si="15">R5</f>
        <v>2600000</v>
      </c>
      <c r="F5" s="4">
        <f t="shared" ref="F5:F7" si="16">ROUND((E5/B5),0)</f>
        <v>7011</v>
      </c>
      <c r="G5" s="4">
        <f t="shared" ref="G5:G7" si="17">ROUND((E5/C5),0)</f>
        <v>5843</v>
      </c>
      <c r="H5" s="4">
        <f t="shared" ref="H5:H7" si="18">ROUND((E5/D5),0)</f>
        <v>4869</v>
      </c>
      <c r="I5" s="4">
        <f t="shared" ref="I5:I7" si="19">T5</f>
        <v>0</v>
      </c>
      <c r="J5" s="4">
        <f t="shared" ref="J5:J7" si="20">U5</f>
        <v>0</v>
      </c>
      <c r="K5" s="73"/>
      <c r="L5" s="73"/>
      <c r="M5" s="73"/>
      <c r="N5" s="73"/>
      <c r="O5" s="73">
        <v>534</v>
      </c>
      <c r="P5" s="73">
        <f t="shared" ref="P5:P7" si="21">O5/1.2</f>
        <v>445</v>
      </c>
      <c r="Q5" s="73">
        <f t="shared" ref="Q5:Q7" si="22">P5/1.2</f>
        <v>370.83333333333337</v>
      </c>
      <c r="R5" s="2">
        <v>2600000</v>
      </c>
      <c r="S5" s="2"/>
      <c r="T5" s="2"/>
    </row>
    <row r="6" spans="1:35">
      <c r="A6" s="4">
        <f t="shared" si="11"/>
        <v>0</v>
      </c>
      <c r="B6" s="4">
        <f t="shared" si="12"/>
        <v>0</v>
      </c>
      <c r="C6" s="4">
        <f t="shared" si="13"/>
        <v>0</v>
      </c>
      <c r="D6" s="4">
        <f t="shared" si="14"/>
        <v>0</v>
      </c>
      <c r="E6" s="5">
        <f t="shared" si="15"/>
        <v>0</v>
      </c>
      <c r="F6" s="4" t="e">
        <f t="shared" si="16"/>
        <v>#DIV/0!</v>
      </c>
      <c r="G6" s="4" t="e">
        <f t="shared" si="17"/>
        <v>#DIV/0!</v>
      </c>
      <c r="H6" s="4" t="e">
        <f t="shared" si="18"/>
        <v>#DIV/0!</v>
      </c>
      <c r="I6" s="4">
        <f t="shared" si="19"/>
        <v>0</v>
      </c>
      <c r="J6" s="4">
        <f t="shared" si="20"/>
        <v>0</v>
      </c>
      <c r="K6" s="73"/>
      <c r="L6" s="73"/>
      <c r="M6" s="73"/>
      <c r="N6" s="73"/>
      <c r="O6" s="73">
        <v>0</v>
      </c>
      <c r="P6" s="73">
        <f t="shared" si="21"/>
        <v>0</v>
      </c>
      <c r="Q6" s="73">
        <f t="shared" si="22"/>
        <v>0</v>
      </c>
      <c r="R6" s="2">
        <v>0</v>
      </c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K7" s="73"/>
      <c r="L7" s="73"/>
      <c r="M7" s="73"/>
      <c r="N7" s="73"/>
      <c r="O7" s="73">
        <v>0</v>
      </c>
      <c r="P7" s="73">
        <f t="shared" si="21"/>
        <v>0</v>
      </c>
      <c r="Q7" s="73">
        <f t="shared" si="22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>O8/1.2</f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ref="A10" si="23">N10</f>
        <v>0</v>
      </c>
      <c r="B10" s="4">
        <f t="shared" ref="B10" si="24">Q10</f>
        <v>0</v>
      </c>
      <c r="C10" s="4">
        <f t="shared" ref="C10" si="25">B10*1.2</f>
        <v>0</v>
      </c>
      <c r="D10" s="4">
        <f t="shared" ref="D10" si="26">C10*1.2</f>
        <v>0</v>
      </c>
      <c r="E10" s="5">
        <f t="shared" ref="E10" si="27">R10</f>
        <v>0</v>
      </c>
      <c r="F10" s="4" t="e">
        <f t="shared" ref="F10" si="28">ROUND((E10/B10),0)</f>
        <v>#DIV/0!</v>
      </c>
      <c r="G10" s="4" t="e">
        <f t="shared" ref="G10" si="29">ROUND((E10/C10),0)</f>
        <v>#DIV/0!</v>
      </c>
      <c r="H10" s="4" t="e">
        <f t="shared" ref="H10" si="30">ROUND((E10/D10),0)</f>
        <v>#DIV/0!</v>
      </c>
      <c r="I10" s="4">
        <f t="shared" ref="I10" si="31">T10</f>
        <v>0</v>
      </c>
      <c r="J10" s="4">
        <f t="shared" ref="J10" si="32">U10</f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ref="Q10" si="33">P10/1.2</f>
        <v>0</v>
      </c>
      <c r="R10" s="2">
        <v>0</v>
      </c>
      <c r="S10" s="2"/>
    </row>
    <row r="11" spans="1:35" ht="16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4">N12</f>
        <v>0</v>
      </c>
      <c r="B12" s="4">
        <f t="shared" ref="B12:B15" si="35">Q12</f>
        <v>0</v>
      </c>
      <c r="C12" s="4">
        <f t="shared" ref="C12:C15" si="36">B12*1.2</f>
        <v>0</v>
      </c>
      <c r="D12" s="4">
        <f t="shared" ref="D12:D15" si="37">C12*1.2</f>
        <v>0</v>
      </c>
      <c r="E12" s="5">
        <f t="shared" ref="E12:E15" si="38">R12</f>
        <v>0</v>
      </c>
      <c r="F12" s="4" t="e">
        <f t="shared" ref="F12:F15" si="39">ROUND((E12/B12),0)</f>
        <v>#DIV/0!</v>
      </c>
      <c r="G12" s="4" t="e">
        <f t="shared" ref="G12:G15" si="40">ROUND((E12/C12),0)</f>
        <v>#DIV/0!</v>
      </c>
      <c r="H12" s="4" t="e">
        <f t="shared" ref="H12:H15" si="41">ROUND((E12/D12),0)</f>
        <v>#DIV/0!</v>
      </c>
      <c r="I12" s="4">
        <f t="shared" ref="I12:I15" si="42">T12</f>
        <v>0</v>
      </c>
      <c r="J12" s="4">
        <f t="shared" ref="J12:J15" si="43">U12</f>
        <v>0</v>
      </c>
      <c r="O12">
        <v>0</v>
      </c>
      <c r="P12">
        <f t="shared" ref="P12" si="44">O12/1.2</f>
        <v>0</v>
      </c>
      <c r="Q12">
        <f t="shared" ref="Q12" si="45">P12/1.2</f>
        <v>0</v>
      </c>
      <c r="R12" s="2">
        <v>0</v>
      </c>
      <c r="S12" s="2"/>
      <c r="V12" s="69"/>
    </row>
    <row r="13" spans="1:35">
      <c r="A13" s="4">
        <f t="shared" si="34"/>
        <v>0</v>
      </c>
      <c r="B13" s="4">
        <f t="shared" si="35"/>
        <v>0</v>
      </c>
      <c r="C13" s="4">
        <f t="shared" si="36"/>
        <v>0</v>
      </c>
      <c r="D13" s="4">
        <f t="shared" si="37"/>
        <v>0</v>
      </c>
      <c r="E13" s="5">
        <f t="shared" si="38"/>
        <v>0</v>
      </c>
      <c r="F13" s="4" t="e">
        <f t="shared" si="39"/>
        <v>#DIV/0!</v>
      </c>
      <c r="G13" s="4" t="e">
        <f t="shared" si="40"/>
        <v>#DIV/0!</v>
      </c>
      <c r="H13" s="4" t="e">
        <f t="shared" si="41"/>
        <v>#DIV/0!</v>
      </c>
      <c r="I13" s="4">
        <f t="shared" si="42"/>
        <v>0</v>
      </c>
      <c r="J13" s="4">
        <f t="shared" si="43"/>
        <v>0</v>
      </c>
      <c r="O13">
        <v>0</v>
      </c>
      <c r="P13">
        <f t="shared" ref="P13" si="46">O13/1.2</f>
        <v>0</v>
      </c>
      <c r="Q13">
        <f t="shared" ref="Q13" si="47">P13/1.2</f>
        <v>0</v>
      </c>
      <c r="R13" s="2">
        <v>0</v>
      </c>
      <c r="S13" s="2"/>
    </row>
    <row r="14" spans="1:35">
      <c r="A14" s="4">
        <f t="shared" si="34"/>
        <v>0</v>
      </c>
      <c r="B14" s="4">
        <f t="shared" si="35"/>
        <v>0</v>
      </c>
      <c r="C14" s="4">
        <f t="shared" si="36"/>
        <v>0</v>
      </c>
      <c r="D14" s="4">
        <f t="shared" si="37"/>
        <v>0</v>
      </c>
      <c r="E14" s="5">
        <f t="shared" si="38"/>
        <v>0</v>
      </c>
      <c r="F14" s="4" t="e">
        <f t="shared" si="39"/>
        <v>#DIV/0!</v>
      </c>
      <c r="G14" s="4" t="e">
        <f t="shared" si="40"/>
        <v>#DIV/0!</v>
      </c>
      <c r="H14" s="4" t="e">
        <f t="shared" si="41"/>
        <v>#DIV/0!</v>
      </c>
      <c r="I14" s="4">
        <f t="shared" si="42"/>
        <v>0</v>
      </c>
      <c r="J14" s="4">
        <f t="shared" si="43"/>
        <v>0</v>
      </c>
      <c r="O14">
        <v>0</v>
      </c>
      <c r="P14">
        <f t="shared" ref="P14:P15" si="48">O14/1.2</f>
        <v>0</v>
      </c>
      <c r="Q14">
        <f t="shared" ref="Q14:Q15" si="49">P14/1.2</f>
        <v>0</v>
      </c>
      <c r="R14" s="2">
        <v>0</v>
      </c>
      <c r="S14" s="2"/>
    </row>
    <row r="15" spans="1:35">
      <c r="A15" s="4">
        <f t="shared" si="34"/>
        <v>0</v>
      </c>
      <c r="B15" s="4">
        <f t="shared" si="35"/>
        <v>0</v>
      </c>
      <c r="C15" s="4">
        <f t="shared" si="36"/>
        <v>0</v>
      </c>
      <c r="D15" s="4">
        <f t="shared" si="37"/>
        <v>0</v>
      </c>
      <c r="E15" s="5">
        <f t="shared" si="38"/>
        <v>0</v>
      </c>
      <c r="F15" s="4" t="e">
        <f t="shared" si="39"/>
        <v>#DIV/0!</v>
      </c>
      <c r="G15" s="4" t="e">
        <f t="shared" si="40"/>
        <v>#DIV/0!</v>
      </c>
      <c r="H15" s="4" t="e">
        <f t="shared" si="41"/>
        <v>#DIV/0!</v>
      </c>
      <c r="I15" s="4">
        <f t="shared" si="42"/>
        <v>0</v>
      </c>
      <c r="J15" s="4">
        <f t="shared" si="43"/>
        <v>0</v>
      </c>
      <c r="O15">
        <v>0</v>
      </c>
      <c r="P15">
        <f t="shared" si="48"/>
        <v>0</v>
      </c>
      <c r="Q15">
        <f t="shared" si="49"/>
        <v>0</v>
      </c>
      <c r="R15" s="2">
        <v>0</v>
      </c>
      <c r="S15" s="2"/>
    </row>
    <row r="16" spans="1:35">
      <c r="A16" s="4">
        <f t="shared" ref="A16:A19" si="50">N16</f>
        <v>0</v>
      </c>
      <c r="B16" s="4">
        <f t="shared" ref="B16:B19" si="51">Q16</f>
        <v>0</v>
      </c>
      <c r="C16" s="4">
        <f t="shared" ref="C16:C19" si="52">B16*1.2</f>
        <v>0</v>
      </c>
      <c r="D16" s="4">
        <f t="shared" ref="D16:D19" si="53">C16*1.2</f>
        <v>0</v>
      </c>
      <c r="E16" s="5">
        <f t="shared" ref="E16:E19" si="54">R16</f>
        <v>0</v>
      </c>
      <c r="F16" s="4" t="e">
        <f t="shared" ref="F16:F19" si="55">ROUND((E16/B16),0)</f>
        <v>#DIV/0!</v>
      </c>
      <c r="G16" s="4" t="e">
        <f t="shared" ref="G16:G19" si="56">ROUND((E16/C16),0)</f>
        <v>#DIV/0!</v>
      </c>
      <c r="H16" s="4" t="e">
        <f t="shared" ref="H16:H19" si="57">ROUND((E16/D16),0)</f>
        <v>#DIV/0!</v>
      </c>
      <c r="I16" s="4">
        <f t="shared" ref="I16:J19" si="58">T16</f>
        <v>0</v>
      </c>
      <c r="J16" s="4">
        <f t="shared" si="58"/>
        <v>0</v>
      </c>
      <c r="O16">
        <v>0</v>
      </c>
      <c r="P16">
        <f t="shared" ref="P16:P17" si="59">O16/1.2</f>
        <v>0</v>
      </c>
      <c r="Q16">
        <f t="shared" ref="Q16:Q18" si="60">P16/1.2</f>
        <v>0</v>
      </c>
      <c r="R16" s="2">
        <v>0</v>
      </c>
      <c r="S16" s="2"/>
    </row>
    <row r="17" spans="1:19">
      <c r="A17" s="4">
        <f t="shared" si="50"/>
        <v>0</v>
      </c>
      <c r="B17" s="4">
        <f t="shared" si="51"/>
        <v>0</v>
      </c>
      <c r="C17" s="4">
        <f t="shared" si="52"/>
        <v>0</v>
      </c>
      <c r="D17" s="4">
        <f t="shared" si="53"/>
        <v>0</v>
      </c>
      <c r="E17" s="5">
        <f t="shared" si="54"/>
        <v>0</v>
      </c>
      <c r="F17" s="4" t="e">
        <f t="shared" si="55"/>
        <v>#DIV/0!</v>
      </c>
      <c r="G17" s="4" t="e">
        <f t="shared" si="56"/>
        <v>#DIV/0!</v>
      </c>
      <c r="H17" s="4" t="e">
        <f t="shared" si="57"/>
        <v>#DIV/0!</v>
      </c>
      <c r="I17" s="4">
        <f t="shared" si="58"/>
        <v>0</v>
      </c>
      <c r="J17" s="4">
        <f t="shared" si="58"/>
        <v>0</v>
      </c>
      <c r="O17">
        <v>0</v>
      </c>
      <c r="P17">
        <f t="shared" si="59"/>
        <v>0</v>
      </c>
      <c r="Q17">
        <f t="shared" si="60"/>
        <v>0</v>
      </c>
      <c r="R17" s="2">
        <v>0</v>
      </c>
      <c r="S17" s="2"/>
    </row>
    <row r="18" spans="1:19">
      <c r="A18" s="4">
        <f t="shared" si="50"/>
        <v>0</v>
      </c>
      <c r="B18" s="4">
        <f t="shared" si="51"/>
        <v>0</v>
      </c>
      <c r="C18" s="4">
        <f t="shared" si="52"/>
        <v>0</v>
      </c>
      <c r="D18" s="4">
        <f t="shared" si="53"/>
        <v>0</v>
      </c>
      <c r="E18" s="5">
        <f t="shared" si="54"/>
        <v>0</v>
      </c>
      <c r="F18" s="4" t="e">
        <f t="shared" si="55"/>
        <v>#DIV/0!</v>
      </c>
      <c r="G18" s="4" t="e">
        <f t="shared" si="56"/>
        <v>#DIV/0!</v>
      </c>
      <c r="H18" s="4" t="e">
        <f t="shared" si="57"/>
        <v>#DIV/0!</v>
      </c>
      <c r="I18" s="4">
        <f t="shared" si="58"/>
        <v>0</v>
      </c>
      <c r="J18" s="4">
        <f t="shared" si="58"/>
        <v>0</v>
      </c>
      <c r="O18">
        <v>0</v>
      </c>
      <c r="P18">
        <f>O18/1.2</f>
        <v>0</v>
      </c>
      <c r="Q18">
        <f t="shared" si="60"/>
        <v>0</v>
      </c>
      <c r="R18" s="2">
        <v>0</v>
      </c>
      <c r="S18" s="2"/>
    </row>
    <row r="19" spans="1:19">
      <c r="A19" s="4">
        <f t="shared" si="50"/>
        <v>0</v>
      </c>
      <c r="B19" s="4">
        <f t="shared" si="51"/>
        <v>0</v>
      </c>
      <c r="C19" s="4">
        <f t="shared" si="52"/>
        <v>0</v>
      </c>
      <c r="D19" s="4">
        <f t="shared" si="53"/>
        <v>0</v>
      </c>
      <c r="E19" s="5">
        <f t="shared" si="54"/>
        <v>0</v>
      </c>
      <c r="F19" s="4" t="e">
        <f t="shared" si="55"/>
        <v>#DIV/0!</v>
      </c>
      <c r="G19" s="4" t="e">
        <f t="shared" si="56"/>
        <v>#DIV/0!</v>
      </c>
      <c r="H19" s="4" t="e">
        <f t="shared" si="57"/>
        <v>#DIV/0!</v>
      </c>
      <c r="I19" s="4">
        <f t="shared" si="58"/>
        <v>0</v>
      </c>
      <c r="J19" s="4">
        <f t="shared" si="58"/>
        <v>0</v>
      </c>
      <c r="O19" s="73">
        <v>0</v>
      </c>
      <c r="P19" s="73">
        <f>O19/1.2</f>
        <v>0</v>
      </c>
      <c r="Q19" s="73">
        <f t="shared" ref="Q19" si="61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5" zoomScale="115" zoomScaleNormal="115" workbookViewId="0">
      <selection activeCell="F11" sqref="F11"/>
    </sheetView>
  </sheetViews>
  <sheetFormatPr defaultRowHeight="15"/>
  <sheetData>
    <row r="33" ht="9" customHeight="1"/>
    <row r="34" hidden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F9" sqref="F9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G26" sqref="G26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4:J10"/>
  <sheetViews>
    <sheetView workbookViewId="0">
      <selection activeCell="L13" sqref="L13"/>
    </sheetView>
  </sheetViews>
  <sheetFormatPr defaultRowHeight="15"/>
  <sheetData>
    <row r="4" spans="7:10">
      <c r="G4">
        <v>14.4</v>
      </c>
      <c r="H4">
        <v>10.1</v>
      </c>
      <c r="I4">
        <f>H4*G4</f>
        <v>145.44</v>
      </c>
    </row>
    <row r="5" spans="7:10">
      <c r="G5">
        <v>9.1</v>
      </c>
      <c r="H5">
        <v>10.199999999999999</v>
      </c>
      <c r="I5" s="73">
        <f t="shared" ref="I5:I9" si="0">H5*G5</f>
        <v>92.82</v>
      </c>
    </row>
    <row r="6" spans="7:10">
      <c r="G6">
        <v>7.1</v>
      </c>
      <c r="H6">
        <v>11</v>
      </c>
      <c r="I6" s="73">
        <f t="shared" si="0"/>
        <v>78.099999999999994</v>
      </c>
    </row>
    <row r="7" spans="7:10">
      <c r="G7">
        <v>15.2</v>
      </c>
      <c r="H7">
        <v>8.1999999999999993</v>
      </c>
      <c r="I7" s="73">
        <f t="shared" si="0"/>
        <v>124.63999999999999</v>
      </c>
    </row>
    <row r="8" spans="7:10">
      <c r="G8">
        <v>4.2</v>
      </c>
      <c r="H8">
        <v>6.3</v>
      </c>
      <c r="I8" s="73">
        <f t="shared" si="0"/>
        <v>26.46</v>
      </c>
    </row>
    <row r="9" spans="7:10">
      <c r="G9">
        <v>4.0999999999999996</v>
      </c>
      <c r="H9">
        <v>9.1</v>
      </c>
      <c r="I9" s="73">
        <f t="shared" si="0"/>
        <v>37.309999999999995</v>
      </c>
    </row>
    <row r="10" spans="7:10">
      <c r="I10" s="117">
        <f>SUM(I4:I9)</f>
        <v>504.77</v>
      </c>
      <c r="J10">
        <f>I10*1.35</f>
        <v>681.43950000000007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2024-06-27T18:06:59Z</dcterms:modified>
</cp:coreProperties>
</file>