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ryanarayan Pandey Shop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  <sheet name="Sheet6" sheetId="44" r:id="rId7"/>
    <sheet name="Sheet7" sheetId="45" r:id="rId8"/>
    <sheet name="MB" sheetId="4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P12" i="4"/>
  <c r="Q10" i="4"/>
  <c r="P10" i="4"/>
  <c r="D28" i="23" l="1"/>
  <c r="G12" i="47" l="1"/>
  <c r="G16" i="47"/>
  <c r="F12" i="47"/>
  <c r="F10" i="47"/>
  <c r="F9" i="47"/>
  <c r="F3" i="47"/>
  <c r="F4" i="47"/>
  <c r="F5" i="47"/>
  <c r="F6" i="47"/>
  <c r="F7" i="47"/>
  <c r="F8" i="47"/>
  <c r="F2" i="47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P9" i="4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s="1"/>
  <c r="C20" i="23" l="1"/>
  <c r="B20" i="23" s="1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<sst xmlns="http://schemas.openxmlformats.org/spreadsheetml/2006/main" count="129" uniqueCount="99">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</sst>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544286</xdr:colOff>
      <xdr:row>2</xdr:row>
      <xdr:rowOff>40822</xdr:rowOff>
    </xdr:from>
    <xdr:to>
      <xdr:col>10</xdr:col>
      <xdr:colOff>179615</xdr:colOff>
      <xdr:row>24</xdr:row>
      <xdr:rowOff>59872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421822"/>
          <a:ext cx="5758543" cy="421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2</xdr:row>
      <xdr:rowOff>5443</xdr:rowOff>
    </xdr:from>
    <xdr:to>
      <xdr:col>10</xdr:col>
      <xdr:colOff>371476</xdr:colOff>
      <xdr:row>24</xdr:row>
      <xdr:rowOff>53068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7" y="386443"/>
          <a:ext cx="5758543" cy="423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62345</xdr:colOff>
      <xdr:row>13</xdr:row>
      <xdr:rowOff>14721</xdr:rowOff>
    </xdr:from>
    <xdr:to>
      <xdr:col>11</xdr:col>
      <xdr:colOff>309996</xdr:colOff>
      <xdr:row>33</xdr:row>
      <xdr:rowOff>148071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8" y="2491221"/>
          <a:ext cx="570287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59872</xdr:colOff>
      <xdr:row>2</xdr:row>
      <xdr:rowOff>51707</xdr:rowOff>
    </xdr:from>
    <xdr:to>
      <xdr:col>9</xdr:col>
      <xdr:colOff>307522</xdr:colOff>
      <xdr:row>25</xdr:row>
      <xdr:rowOff>42182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2" y="432707"/>
          <a:ext cx="5758543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38285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36250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36250</v>
      </c>
      <c r="D5" s="57" t="s">
        <v>61</v>
      </c>
      <c r="E5" s="58">
        <f>ROUND(C5/10.764,0)</f>
        <v>3368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6750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29500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0.3</v>
      </c>
      <c r="D8" s="102">
        <f>1-C8</f>
        <v>0.7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20650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27400</v>
      </c>
      <c r="D10" s="57" t="s">
        <v>61</v>
      </c>
      <c r="E10" s="58">
        <f>ROUND(C10/10.764,0)</f>
        <v>2546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300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600000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763800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30</v>
      </c>
      <c r="D7" s="25"/>
      <c r="F7" s="78"/>
      <c r="G7" s="78"/>
    </row>
    <row r="8" spans="1:8">
      <c r="A8" s="15" t="s">
        <v>18</v>
      </c>
      <c r="B8" s="24"/>
      <c r="C8" s="25">
        <v>30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45</v>
      </c>
      <c r="D10" s="25"/>
      <c r="F10" s="118"/>
      <c r="G10" s="78"/>
    </row>
    <row r="11" spans="1:8">
      <c r="A11" s="15"/>
      <c r="B11" s="26"/>
      <c r="C11" s="27">
        <f>C10%</f>
        <v>0.45</v>
      </c>
      <c r="D11" s="27"/>
      <c r="F11" s="78"/>
      <c r="G11" s="78"/>
    </row>
    <row r="12" spans="1:8">
      <c r="A12" s="15" t="s">
        <v>21</v>
      </c>
      <c r="B12" s="19"/>
      <c r="C12" s="20">
        <f>C6*C11</f>
        <v>900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1100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5100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97</v>
      </c>
      <c r="B18" s="7"/>
      <c r="C18" s="76">
        <v>300</v>
      </c>
      <c r="D18" s="76"/>
      <c r="E18" s="77"/>
      <c r="F18" s="78"/>
      <c r="G18" s="78"/>
    </row>
    <row r="19" spans="1:7">
      <c r="A19" s="15"/>
      <c r="B19" s="6"/>
      <c r="C19" s="30">
        <f>C18*C16</f>
        <v>1530000</v>
      </c>
      <c r="D19" s="78" t="s">
        <v>68</v>
      </c>
      <c r="E19" s="30"/>
      <c r="F19" s="78"/>
      <c r="G19" s="78"/>
    </row>
    <row r="20" spans="1:7">
      <c r="A20" s="15"/>
      <c r="B20" s="61">
        <f>C20*0.95</f>
        <v>1380825</v>
      </c>
      <c r="C20" s="31">
        <f>C19*95%</f>
        <v>1453500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1224000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600000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5100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27.88</v>
      </c>
      <c r="D28" s="119">
        <f>C28*10.764</f>
        <v>300.10031999999995</v>
      </c>
    </row>
    <row r="29" spans="1:7">
      <c r="C29"/>
      <c r="D29" s="118">
        <f>D28/1.35</f>
        <v>222.29653333333329</v>
      </c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H14" sqref="H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 t="e">
        <f>#REF!</f>
        <v>#REF!</v>
      </c>
      <c r="C2" s="4" t="e">
        <f t="shared" ref="C2:C15" si="0">B2*1.2</f>
        <v>#REF!</v>
      </c>
      <c r="D2" s="4">
        <v>2100</v>
      </c>
      <c r="E2" s="5">
        <v>8000000</v>
      </c>
      <c r="F2" s="66" t="e">
        <f t="shared" ref="F2:F15" si="1">ROUND((E2/B2),0)</f>
        <v>#REF!</v>
      </c>
      <c r="G2" s="66" t="e">
        <f t="shared" ref="G2:G15" si="2">ROUND((E2/C2),0)</f>
        <v>#REF!</v>
      </c>
      <c r="H2" s="66">
        <f t="shared" ref="H2:H15" si="3">ROUND((E2/D2),0)</f>
        <v>3810</v>
      </c>
      <c r="I2" s="66">
        <f t="shared" ref="I2:I15" si="4">T2</f>
        <v>0</v>
      </c>
      <c r="J2" s="66">
        <f t="shared" ref="J2:J15" si="5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v>2</v>
      </c>
      <c r="B3" s="4" t="e">
        <f>#REF!</f>
        <v>#REF!</v>
      </c>
      <c r="C3" s="4" t="e">
        <f t="shared" si="0"/>
        <v>#REF!</v>
      </c>
      <c r="D3" s="4">
        <v>1850</v>
      </c>
      <c r="E3" s="5">
        <v>6200000</v>
      </c>
      <c r="F3" s="66" t="e">
        <f t="shared" si="1"/>
        <v>#REF!</v>
      </c>
      <c r="G3" s="66" t="e">
        <f t="shared" si="2"/>
        <v>#REF!</v>
      </c>
      <c r="H3" s="66">
        <f t="shared" si="3"/>
        <v>3351</v>
      </c>
      <c r="I3" s="66">
        <f t="shared" si="4"/>
        <v>0</v>
      </c>
      <c r="J3" s="66">
        <f t="shared" si="5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ref="B4:B15" si="6">Q4</f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1"/>
        <v>#DIV/0!</v>
      </c>
      <c r="G4" s="66">
        <f t="shared" si="2"/>
        <v>3611</v>
      </c>
      <c r="H4" s="66">
        <f t="shared" si="3"/>
        <v>3009</v>
      </c>
      <c r="I4" s="66">
        <f t="shared" si="4"/>
        <v>0</v>
      </c>
      <c r="J4" s="66">
        <f t="shared" si="5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>Q2</f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1"/>
        <v>#DIV/0!</v>
      </c>
      <c r="G5" s="66">
        <f t="shared" si="2"/>
        <v>4393</v>
      </c>
      <c r="H5" s="66">
        <f t="shared" si="3"/>
        <v>3661</v>
      </c>
      <c r="I5" s="66">
        <f t="shared" si="4"/>
        <v>0</v>
      </c>
      <c r="J5" s="66">
        <f t="shared" si="5"/>
        <v>0</v>
      </c>
      <c r="K5" s="67"/>
      <c r="L5" s="67"/>
      <c r="M5" s="67"/>
      <c r="N5" s="67">
        <v>4</v>
      </c>
      <c r="O5" s="75"/>
      <c r="T5" s="2"/>
    </row>
    <row r="6" spans="1:35">
      <c r="A6" s="4">
        <v>5</v>
      </c>
      <c r="B6" s="4">
        <f>Q3</f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1"/>
        <v>#DIV/0!</v>
      </c>
      <c r="G6" s="66">
        <f t="shared" si="2"/>
        <v>3056</v>
      </c>
      <c r="H6" s="66">
        <f t="shared" si="3"/>
        <v>2546</v>
      </c>
      <c r="I6" s="66">
        <f t="shared" si="4"/>
        <v>0</v>
      </c>
      <c r="J6" s="66">
        <f t="shared" si="5"/>
        <v>0</v>
      </c>
      <c r="K6" s="67"/>
      <c r="L6" s="67"/>
      <c r="M6" s="67"/>
      <c r="N6" s="67">
        <v>5</v>
      </c>
      <c r="O6" s="75"/>
      <c r="T6" s="2"/>
      <c r="AI6" t="s">
        <v>73</v>
      </c>
    </row>
    <row r="7" spans="1:35">
      <c r="A7" s="4">
        <v>6</v>
      </c>
      <c r="B7" s="4">
        <v>2000</v>
      </c>
      <c r="C7" s="4">
        <f t="shared" si="0"/>
        <v>2400</v>
      </c>
      <c r="D7" s="4">
        <f t="shared" si="7"/>
        <v>2880</v>
      </c>
      <c r="E7" s="5">
        <v>7000000</v>
      </c>
      <c r="F7" s="4">
        <f t="shared" si="1"/>
        <v>3500</v>
      </c>
      <c r="G7" s="4">
        <f t="shared" si="2"/>
        <v>2917</v>
      </c>
      <c r="H7" s="4">
        <f t="shared" si="3"/>
        <v>2431</v>
      </c>
      <c r="I7" s="4">
        <f t="shared" si="4"/>
        <v>0</v>
      </c>
      <c r="J7" s="4">
        <f t="shared" si="5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6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1"/>
        <v>#DIV/0!</v>
      </c>
      <c r="G8" s="4">
        <f t="shared" si="2"/>
        <v>3317</v>
      </c>
      <c r="H8" s="4">
        <f t="shared" si="3"/>
        <v>2764</v>
      </c>
      <c r="I8" s="4">
        <f t="shared" si="4"/>
        <v>0</v>
      </c>
      <c r="J8" s="4">
        <f t="shared" si="5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6"/>
        <v>265.97222222222223</v>
      </c>
      <c r="C9" s="4">
        <f t="shared" si="0"/>
        <v>319.16666666666669</v>
      </c>
      <c r="D9" s="4">
        <f t="shared" si="7"/>
        <v>383</v>
      </c>
      <c r="E9" s="5">
        <f t="shared" ref="E9:E15" si="9">R9</f>
        <v>6500000</v>
      </c>
      <c r="F9" s="4">
        <f t="shared" si="1"/>
        <v>24439</v>
      </c>
      <c r="G9" s="4">
        <f t="shared" si="2"/>
        <v>20366</v>
      </c>
      <c r="H9" s="4">
        <f t="shared" si="3"/>
        <v>16971</v>
      </c>
      <c r="I9" s="4">
        <f t="shared" si="4"/>
        <v>0</v>
      </c>
      <c r="J9" s="4">
        <f t="shared" si="5"/>
        <v>0</v>
      </c>
      <c r="O9" s="75">
        <v>383</v>
      </c>
      <c r="P9" s="75">
        <f t="shared" ref="P9:P12" si="10">O9/1.2</f>
        <v>319.16666666666669</v>
      </c>
      <c r="Q9" s="75">
        <f t="shared" ref="Q9:Q10" si="11">P9/1.2</f>
        <v>265.97222222222223</v>
      </c>
      <c r="R9" s="2">
        <v>6500000</v>
      </c>
      <c r="S9" s="2"/>
      <c r="T9" s="2"/>
    </row>
    <row r="10" spans="1:35">
      <c r="A10" s="4">
        <f t="shared" si="8"/>
        <v>0</v>
      </c>
      <c r="B10" s="4">
        <f t="shared" si="6"/>
        <v>208.33333333333334</v>
      </c>
      <c r="C10" s="4">
        <f t="shared" si="0"/>
        <v>250</v>
      </c>
      <c r="D10" s="4">
        <f t="shared" si="7"/>
        <v>300</v>
      </c>
      <c r="E10" s="5">
        <f t="shared" si="9"/>
        <v>2600000</v>
      </c>
      <c r="F10" s="4">
        <f t="shared" si="1"/>
        <v>12480</v>
      </c>
      <c r="G10" s="4">
        <f t="shared" si="2"/>
        <v>10400</v>
      </c>
      <c r="H10" s="4">
        <f t="shared" si="3"/>
        <v>8667</v>
      </c>
      <c r="I10" s="4">
        <f t="shared" si="4"/>
        <v>0</v>
      </c>
      <c r="J10" s="4">
        <f t="shared" si="5"/>
        <v>0</v>
      </c>
      <c r="O10" s="75">
        <v>300</v>
      </c>
      <c r="P10" s="75">
        <f t="shared" si="10"/>
        <v>250</v>
      </c>
      <c r="Q10" s="75">
        <f t="shared" si="11"/>
        <v>208.33333333333334</v>
      </c>
      <c r="R10" s="2">
        <v>2600000</v>
      </c>
      <c r="S10" s="2"/>
    </row>
    <row r="11" spans="1:35" ht="16.5">
      <c r="A11" s="4">
        <f t="shared" si="8"/>
        <v>0</v>
      </c>
      <c r="B11" s="4">
        <f t="shared" si="6"/>
        <v>230</v>
      </c>
      <c r="C11" s="4">
        <f t="shared" si="0"/>
        <v>276</v>
      </c>
      <c r="D11" s="4">
        <f t="shared" si="7"/>
        <v>331.2</v>
      </c>
      <c r="E11" s="5">
        <f t="shared" si="9"/>
        <v>1900000</v>
      </c>
      <c r="F11" s="4">
        <f t="shared" si="1"/>
        <v>8261</v>
      </c>
      <c r="G11" s="4">
        <f t="shared" si="2"/>
        <v>6884</v>
      </c>
      <c r="H11" s="4">
        <f t="shared" si="3"/>
        <v>5737</v>
      </c>
      <c r="I11" s="4">
        <f t="shared" si="4"/>
        <v>0</v>
      </c>
      <c r="J11" s="4">
        <f t="shared" si="5"/>
        <v>0</v>
      </c>
      <c r="O11">
        <v>0</v>
      </c>
      <c r="P11" s="75"/>
      <c r="Q11">
        <v>230</v>
      </c>
      <c r="R11" s="2">
        <v>1900000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6"/>
        <v>225</v>
      </c>
      <c r="C12" s="4">
        <f t="shared" si="0"/>
        <v>270</v>
      </c>
      <c r="D12" s="4">
        <f t="shared" si="7"/>
        <v>324</v>
      </c>
      <c r="E12" s="5">
        <f t="shared" si="9"/>
        <v>3400000</v>
      </c>
      <c r="F12" s="4">
        <f t="shared" si="1"/>
        <v>15111</v>
      </c>
      <c r="G12" s="4">
        <f t="shared" si="2"/>
        <v>12593</v>
      </c>
      <c r="H12" s="4">
        <f t="shared" si="3"/>
        <v>10494</v>
      </c>
      <c r="I12" s="4">
        <f t="shared" si="4"/>
        <v>0</v>
      </c>
      <c r="J12" s="4">
        <f t="shared" si="5"/>
        <v>0</v>
      </c>
      <c r="O12">
        <v>0</v>
      </c>
      <c r="P12" s="75">
        <f t="shared" si="10"/>
        <v>0</v>
      </c>
      <c r="Q12">
        <v>225</v>
      </c>
      <c r="R12" s="2">
        <v>3400000</v>
      </c>
      <c r="S12" s="2"/>
      <c r="V12" s="71"/>
    </row>
    <row r="13" spans="1:35">
      <c r="A13" s="4">
        <f t="shared" si="8"/>
        <v>0</v>
      </c>
      <c r="B13" s="4">
        <f t="shared" si="6"/>
        <v>0</v>
      </c>
      <c r="C13" s="4">
        <f t="shared" si="0"/>
        <v>0</v>
      </c>
      <c r="D13" s="4">
        <f t="shared" si="7"/>
        <v>0</v>
      </c>
      <c r="E13" s="5">
        <f t="shared" si="9"/>
        <v>0</v>
      </c>
      <c r="F13" s="4" t="e">
        <f t="shared" si="1"/>
        <v>#DIV/0!</v>
      </c>
      <c r="G13" s="4" t="e">
        <f t="shared" si="2"/>
        <v>#DIV/0!</v>
      </c>
      <c r="H13" s="4" t="e">
        <f t="shared" si="3"/>
        <v>#DIV/0!</v>
      </c>
      <c r="I13" s="4">
        <f t="shared" si="4"/>
        <v>0</v>
      </c>
      <c r="J13" s="4">
        <f t="shared" si="5"/>
        <v>0</v>
      </c>
      <c r="R13" s="2"/>
      <c r="S13" s="2"/>
    </row>
    <row r="14" spans="1:35">
      <c r="A14" s="4">
        <f t="shared" si="8"/>
        <v>0</v>
      </c>
      <c r="B14" s="4">
        <f t="shared" si="6"/>
        <v>0</v>
      </c>
      <c r="C14" s="4">
        <f t="shared" si="0"/>
        <v>0</v>
      </c>
      <c r="D14" s="4">
        <f t="shared" si="7"/>
        <v>0</v>
      </c>
      <c r="E14" s="5">
        <f t="shared" si="9"/>
        <v>0</v>
      </c>
      <c r="F14" s="4" t="e">
        <f t="shared" si="1"/>
        <v>#DIV/0!</v>
      </c>
      <c r="G14" s="4" t="e">
        <f t="shared" si="2"/>
        <v>#DIV/0!</v>
      </c>
      <c r="H14" s="4" t="e">
        <f t="shared" si="3"/>
        <v>#DIV/0!</v>
      </c>
      <c r="I14" s="4">
        <f t="shared" si="4"/>
        <v>0</v>
      </c>
      <c r="J14" s="4">
        <f t="shared" si="5"/>
        <v>0</v>
      </c>
      <c r="R14" s="2"/>
      <c r="S14" s="2"/>
    </row>
    <row r="15" spans="1:35">
      <c r="A15" s="4">
        <f t="shared" si="8"/>
        <v>0</v>
      </c>
      <c r="B15" s="4">
        <f t="shared" si="6"/>
        <v>0</v>
      </c>
      <c r="C15" s="4">
        <f t="shared" si="0"/>
        <v>0</v>
      </c>
      <c r="D15" s="4">
        <f t="shared" si="7"/>
        <v>0</v>
      </c>
      <c r="E15" s="5">
        <f t="shared" si="9"/>
        <v>0</v>
      </c>
      <c r="F15" s="4" t="e">
        <f t="shared" si="1"/>
        <v>#DIV/0!</v>
      </c>
      <c r="G15" s="4" t="e">
        <f t="shared" si="2"/>
        <v>#DIV/0!</v>
      </c>
      <c r="H15" s="4" t="e">
        <f t="shared" si="3"/>
        <v>#DIV/0!</v>
      </c>
      <c r="I15" s="4">
        <f t="shared" si="4"/>
        <v>0</v>
      </c>
      <c r="J15" s="4">
        <f t="shared" si="5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 t="shared" ref="E16:E19" si="16">R16</f>
        <v>0</v>
      </c>
      <c r="F16" s="4" t="e">
        <f t="shared" ref="F16:F19" si="17">ROUND((E16/B16),0)</f>
        <v>#DIV/0!</v>
      </c>
      <c r="G16" s="4" t="e">
        <f t="shared" ref="G16:G19" si="18">ROUND((E16/C16),0)</f>
        <v>#DIV/0!</v>
      </c>
      <c r="H16" s="4" t="e">
        <f t="shared" ref="H16:H19" si="19">ROUND((E16/D16),0)</f>
        <v>#DIV/0!</v>
      </c>
      <c r="I16" s="4">
        <f t="shared" ref="I16:J19" si="20">T16</f>
        <v>0</v>
      </c>
      <c r="J16" s="4">
        <f t="shared" si="20"/>
        <v>0</v>
      </c>
      <c r="R16" s="2"/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R17" s="2"/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R18" s="2"/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>
        <v>0</v>
      </c>
      <c r="P19" s="75">
        <f>O19/1.2</f>
        <v>0</v>
      </c>
      <c r="Q19" s="75">
        <f t="shared" ref="Q19" si="21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55" zoomScaleNormal="55" workbookViewId="0">
      <selection activeCell="E14" sqref="E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5" sqref="P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6"/>
  <sheetViews>
    <sheetView workbookViewId="0">
      <selection activeCell="H9" sqref="H9"/>
    </sheetView>
  </sheetViews>
  <sheetFormatPr defaultRowHeight="15"/>
  <sheetData>
    <row r="2" spans="4:7">
      <c r="D2">
        <v>15</v>
      </c>
      <c r="E2">
        <v>10</v>
      </c>
      <c r="F2">
        <f>E2*D2</f>
        <v>150</v>
      </c>
    </row>
    <row r="3" spans="4:7">
      <c r="D3">
        <v>10</v>
      </c>
      <c r="E3">
        <v>10</v>
      </c>
      <c r="F3" s="75">
        <f t="shared" ref="F3:F8" si="0">E3*D3</f>
        <v>100</v>
      </c>
    </row>
    <row r="4" spans="4:7">
      <c r="D4">
        <v>11</v>
      </c>
      <c r="E4">
        <v>8</v>
      </c>
      <c r="F4" s="75">
        <f t="shared" si="0"/>
        <v>88</v>
      </c>
    </row>
    <row r="5" spans="4:7">
      <c r="D5">
        <v>6</v>
      </c>
      <c r="E5">
        <v>4</v>
      </c>
      <c r="F5" s="75">
        <f t="shared" si="0"/>
        <v>24</v>
      </c>
    </row>
    <row r="6" spans="4:7">
      <c r="D6">
        <v>4</v>
      </c>
      <c r="E6">
        <v>3</v>
      </c>
      <c r="F6" s="75">
        <f t="shared" si="0"/>
        <v>12</v>
      </c>
    </row>
    <row r="7" spans="4:7">
      <c r="D7">
        <v>7</v>
      </c>
      <c r="E7">
        <v>3</v>
      </c>
      <c r="F7" s="75">
        <f t="shared" si="0"/>
        <v>21</v>
      </c>
    </row>
    <row r="8" spans="4:7">
      <c r="D8">
        <v>5</v>
      </c>
      <c r="E8">
        <v>4</v>
      </c>
      <c r="F8" s="75">
        <f t="shared" si="0"/>
        <v>20</v>
      </c>
    </row>
    <row r="9" spans="4:7">
      <c r="F9">
        <f>SUM(F2:F8)</f>
        <v>415</v>
      </c>
    </row>
    <row r="10" spans="4:7">
      <c r="D10">
        <v>12</v>
      </c>
      <c r="E10">
        <v>5</v>
      </c>
      <c r="F10">
        <f>E10*D10</f>
        <v>60</v>
      </c>
    </row>
    <row r="12" spans="4:7">
      <c r="F12">
        <f>F9+F10</f>
        <v>475</v>
      </c>
      <c r="G12">
        <f>F12*1.35</f>
        <v>641.25</v>
      </c>
    </row>
    <row r="16" spans="4:7">
      <c r="F16">
        <v>55.76</v>
      </c>
      <c r="G16">
        <f>F16*10.764</f>
        <v>600.20063999999991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Sheet3</vt:lpstr>
      <vt:lpstr>Sheet4</vt:lpstr>
      <vt:lpstr>Sheet6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2024-06-22T12:25:34Z</dcterms:modified>
</cp:coreProperties>
</file>