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ECDC1BE5-3028-419C-948B-20321BDB8D1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8" sheetId="11" r:id="rId2"/>
    <sheet name="Sheet2" sheetId="5" r:id="rId3"/>
    <sheet name="Sheet5" sheetId="8" r:id="rId4"/>
    <sheet name="Sheet6" sheetId="9" r:id="rId5"/>
    <sheet name="Sheet7" sheetId="10" r:id="rId6"/>
    <sheet name="Sheet9" sheetId="12" r:id="rId7"/>
    <sheet name="Sheet3" sheetId="13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8" i="1" l="1"/>
  <c r="C10" i="1"/>
  <c r="C11" i="1" s="1"/>
  <c r="C8" i="1"/>
  <c r="C6" i="1"/>
  <c r="C5" i="1"/>
  <c r="C14" i="1" s="1"/>
  <c r="B18" i="1"/>
  <c r="G6" i="1"/>
  <c r="J33" i="1"/>
  <c r="I33" i="1"/>
  <c r="A34" i="1"/>
  <c r="A33" i="1"/>
  <c r="C37" i="1"/>
  <c r="C36" i="1"/>
  <c r="H28" i="1"/>
  <c r="H27" i="1"/>
  <c r="H26" i="1"/>
  <c r="H25" i="1"/>
  <c r="I27" i="1"/>
  <c r="H29" i="1"/>
  <c r="C38" i="1"/>
  <c r="F35" i="1"/>
  <c r="G35" i="1" s="1"/>
  <c r="F39" i="1"/>
  <c r="G39" i="1" s="1"/>
  <c r="C39" i="1"/>
  <c r="F38" i="1"/>
  <c r="F36" i="1"/>
  <c r="B10" i="1"/>
  <c r="B11" i="1" s="1"/>
  <c r="B8" i="1"/>
  <c r="B6" i="1"/>
  <c r="B5" i="1"/>
  <c r="B14" i="1" s="1"/>
  <c r="C12" i="1" l="1"/>
  <c r="C13" i="1" s="1"/>
  <c r="C15" i="1" s="1"/>
  <c r="C17" i="1" s="1"/>
  <c r="G36" i="1"/>
  <c r="G38" i="1"/>
  <c r="B12" i="1"/>
  <c r="B13" i="1" s="1"/>
  <c r="C35" i="1"/>
  <c r="C34" i="1"/>
  <c r="C33" i="1"/>
  <c r="B15" i="1" l="1"/>
  <c r="J34" i="1" s="1"/>
  <c r="I29" i="1"/>
  <c r="B17" i="1" l="1"/>
  <c r="I28" i="1"/>
  <c r="I25" i="1" l="1"/>
  <c r="I30" i="1"/>
  <c r="F25" i="1"/>
  <c r="F26" i="1" l="1"/>
  <c r="G26" i="1"/>
  <c r="F27" i="1"/>
  <c r="G27" i="1"/>
  <c r="F28" i="1"/>
  <c r="G28" i="1"/>
  <c r="F29" i="1"/>
  <c r="G29" i="1"/>
  <c r="F30" i="1"/>
  <c r="G30" i="1"/>
  <c r="F31" i="1"/>
  <c r="G31" i="1"/>
  <c r="F33" i="1"/>
  <c r="G33" i="1" s="1"/>
  <c r="F34" i="1"/>
  <c r="G34" i="1" s="1"/>
  <c r="I26" i="1" l="1"/>
  <c r="H30" i="1" l="1"/>
  <c r="H31" i="1"/>
  <c r="H3" i="1" l="1"/>
</calcChain>
</file>

<file path=xl/sharedStrings.xml><?xml version="1.0" encoding="utf-8"?>
<sst xmlns="http://schemas.openxmlformats.org/spreadsheetml/2006/main" count="30" uniqueCount="28">
  <si>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</si>
  <si>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</si>
  <si>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</si>
  <si>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</si>
  <si>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</si>
  <si>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</si>
  <si>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</si>
  <si>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</si>
  <si>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</si>
  <si>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</si>
  <si>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</si>
  <si>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</si>
  <si>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</si>
  <si>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</si>
  <si>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</si>
  <si>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</si>
  <si>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</si>
  <si>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</si>
  <si>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</si>
  <si>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</si>
  <si>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 xml:space="preserve"> Built up Area</t>
  </si>
  <si>
    <t>Area</t>
  </si>
  <si>
    <t>Agreement carpet area</t>
  </si>
  <si>
    <t>Built up area</t>
  </si>
  <si>
    <t>SB</t>
  </si>
  <si>
    <t>Measurement</t>
  </si>
  <si>
    <t>Vastukala</t>
  </si>
  <si>
    <t>Yogesh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</si>
</sst>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b/>
      <sz val="11"/>
      <color rgb="FF00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2"/>
      <color theme="1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60">
    <xf numFmtId="0" fontId="0" fillId="0" borderId="0" xfId="0"/>
    <xf numFmtId="0" fontId="0" fillId="0" borderId="2" xfId="0" applyBorder="1"/>
    <xf numFmtId="0" fontId="0" fillId="0" borderId="3" xfId="0" applyBorder="1"/>
    <xf numFmtId="43" fontId="3" fillId="0" borderId="0" xfId="1" applyFont="1" applyBorder="1"/>
    <xf numFmtId="43" fontId="2" fillId="0" borderId="0" xfId="1" applyFont="1" applyBorder="1"/>
    <xf numFmtId="43" fontId="2" fillId="0" borderId="0" xfId="0" applyNumberFormat="1" applyFont="1"/>
    <xf numFmtId="43" fontId="0" fillId="0" borderId="0" xfId="0" applyNumberFormat="1"/>
    <xf numFmtId="0" fontId="7" fillId="0" borderId="0" xfId="0" applyFont="1"/>
    <xf numFmtId="0" fontId="0" fillId="0" borderId="1" xfId="0" applyBorder="1"/>
    <xf numFmtId="0" fontId="7" fillId="0" borderId="1" xfId="0" applyFont="1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43" fontId="5" fillId="0" borderId="0" xfId="0" applyNumberFormat="1" applyFont="1"/>
    <xf numFmtId="164" fontId="2" fillId="0" borderId="0" xfId="1" applyNumberFormat="1" applyFont="1" applyFill="1" applyBorder="1"/>
    <xf numFmtId="0" fontId="8" fillId="0" borderId="0" xfId="2" applyFill="1" applyBorder="1" applyAlignment="1" applyProtection="1"/>
    <xf numFmtId="0" fontId="9" fillId="0" borderId="1" xfId="0" applyFont="1" applyBorder="1"/>
    <xf numFmtId="43" fontId="9" fillId="0" borderId="1" xfId="0" applyNumberFormat="1" applyFont="1" applyBorder="1"/>
    <xf numFmtId="0" fontId="9" fillId="0" borderId="1" xfId="0" applyFont="1" applyBorder="1" applyAlignment="1">
      <alignment wrapText="1"/>
    </xf>
    <xf numFmtId="0" fontId="11" fillId="0" borderId="1" xfId="0" applyFont="1" applyBorder="1"/>
    <xf numFmtId="0" fontId="9" fillId="0" borderId="1" xfId="1" applyNumberFormat="1" applyFont="1" applyBorder="1"/>
    <xf numFmtId="43" fontId="9" fillId="0" borderId="1" xfId="1" applyFont="1" applyBorder="1"/>
    <xf numFmtId="0" fontId="10" fillId="0" borderId="1" xfId="0" applyFont="1" applyBorder="1"/>
    <xf numFmtId="43" fontId="10" fillId="0" borderId="1" xfId="0" applyNumberFormat="1" applyFont="1" applyBorder="1"/>
    <xf numFmtId="43" fontId="11" fillId="0" borderId="1" xfId="0" applyNumberFormat="1" applyFont="1" applyBorder="1"/>
    <xf numFmtId="0" fontId="0" fillId="0" borderId="5" xfId="0" applyBorder="1"/>
    <xf numFmtId="43" fontId="0" fillId="0" borderId="5" xfId="0" applyNumberFormat="1" applyBorder="1"/>
    <xf numFmtId="0" fontId="10" fillId="0" borderId="1" xfId="0" applyFont="1" applyBorder="1" applyAlignment="1">
      <alignment horizontal="center" wrapText="1"/>
    </xf>
    <xf numFmtId="43" fontId="11" fillId="0" borderId="1" xfId="1" applyFont="1" applyFill="1" applyBorder="1"/>
    <xf numFmtId="10" fontId="11" fillId="0" borderId="1" xfId="0" applyNumberFormat="1" applyFont="1" applyBorder="1"/>
    <xf numFmtId="0" fontId="4" fillId="0" borderId="0" xfId="0" applyFont="1"/>
    <xf numFmtId="0" fontId="6" fillId="0" borderId="0" xfId="0" applyFont="1"/>
    <xf numFmtId="0" fontId="3" fillId="0" borderId="0" xfId="0" applyFont="1"/>
    <xf numFmtId="0" fontId="2" fillId="0" borderId="0" xfId="0" applyFont="1"/>
    <xf numFmtId="0" fontId="5" fillId="0" borderId="0" xfId="0" applyFont="1"/>
    <xf numFmtId="0" fontId="0" fillId="0" borderId="0" xfId="0" applyAlignment="1">
      <alignment wrapText="1"/>
    </xf>
    <xf numFmtId="43" fontId="13" fillId="0" borderId="0" xfId="0" applyNumberFormat="1" applyFont="1"/>
    <xf numFmtId="10" fontId="9" fillId="0" borderId="1" xfId="1" applyNumberFormat="1" applyFont="1" applyBorder="1"/>
    <xf numFmtId="0" fontId="12" fillId="0" borderId="1" xfId="0" applyFont="1" applyBorder="1"/>
    <xf numFmtId="43" fontId="7" fillId="0" borderId="1" xfId="0" applyNumberFormat="1" applyFont="1" applyBorder="1"/>
    <xf numFmtId="0" fontId="10" fillId="0" borderId="6" xfId="0" applyFont="1" applyBorder="1" applyAlignment="1">
      <alignment horizontal="center" wrapText="1"/>
    </xf>
    <xf numFmtId="0" fontId="0" fillId="0" borderId="6" xfId="0" applyBorder="1"/>
    <xf numFmtId="10" fontId="0" fillId="0" borderId="1" xfId="1" applyNumberFormat="1" applyFont="1" applyBorder="1"/>
    <xf numFmtId="43" fontId="0" fillId="0" borderId="1" xfId="1" applyFont="1" applyBorder="1"/>
    <xf numFmtId="43" fontId="14" fillId="0" borderId="0" xfId="1" applyFont="1" applyBorder="1"/>
    <xf numFmtId="0" fontId="14" fillId="0" borderId="0" xfId="0" applyFont="1"/>
    <xf numFmtId="10" fontId="14" fillId="0" borderId="0" xfId="0" applyNumberFormat="1" applyFont="1"/>
    <xf numFmtId="0" fontId="4" fillId="2" borderId="0" xfId="0" applyFont="1" applyFill="1"/>
    <xf numFmtId="0" fontId="7" fillId="2" borderId="0" xfId="0" applyFont="1" applyFill="1"/>
    <xf numFmtId="0" fontId="0" fillId="2" borderId="0" xfId="0" applyFill="1"/>
    <xf numFmtId="43" fontId="6" fillId="0" borderId="0" xfId="0" applyNumberFormat="1" applyFont="1"/>
    <xf numFmtId="43" fontId="4" fillId="0" borderId="0" xfId="0" applyNumberFormat="1" applyFont="1"/>
    <xf numFmtId="0" fontId="15" fillId="2" borderId="0" xfId="0" applyFont="1" applyFill="1"/>
    <xf numFmtId="0" fontId="0" fillId="3" borderId="0" xfId="0" applyFill="1"/>
    <xf numFmtId="0" fontId="15" fillId="3" borderId="0" xfId="0" applyFont="1" applyFill="1"/>
    <xf numFmtId="43" fontId="3" fillId="0" borderId="0" xfId="0" applyNumberFormat="1" applyFont="1"/>
    <xf numFmtId="0" fontId="0" fillId="0" borderId="7" xfId="0" applyBorder="1"/>
    <xf numFmtId="43" fontId="0" fillId="0" borderId="6" xfId="0" applyNumberFormat="1" applyBorder="1"/>
    <xf numFmtId="0" fontId="0" fillId="0" borderId="6" xfId="1" applyNumberFormat="1" applyFont="1" applyBorder="1"/>
    <xf numFmtId="0" fontId="0" fillId="0" borderId="8" xfId="0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png"/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67875</xdr:colOff>
      <xdr:row>39</xdr:row>
      <xdr:rowOff>77248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349F0C1-8FEB-4609-9EDA-BBA3AA70E6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602275" cy="750674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182191</xdr:colOff>
      <xdr:row>41</xdr:row>
      <xdr:rowOff>143985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A1A2175-10E0-4EB8-9522-CEC3B9B000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716591" cy="795448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296507</xdr:colOff>
      <xdr:row>41</xdr:row>
      <xdr:rowOff>86827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9AA7698-A22C-410D-8586-F434584D80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30907" cy="789732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48823</xdr:colOff>
      <xdr:row>39</xdr:row>
      <xdr:rowOff>39142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E28FF68-A232-4ACE-9F74-8488043F8D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583223" cy="746864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486949</xdr:colOff>
      <xdr:row>43</xdr:row>
      <xdr:rowOff>1143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E31C63C-5BC0-4823-9C15-EEED008609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411749" cy="8192643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0</xdr:row>
      <xdr:rowOff>0</xdr:rowOff>
    </xdr:from>
    <xdr:to>
      <xdr:col>27</xdr:col>
      <xdr:colOff>439232</xdr:colOff>
      <xdr:row>40</xdr:row>
      <xdr:rowOff>172537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BBA9412-54B1-49F6-B450-5A7E015D17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144000" y="0"/>
          <a:ext cx="7754432" cy="7792537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18</xdr:col>
      <xdr:colOff>1532</xdr:colOff>
      <xdr:row>41</xdr:row>
      <xdr:rowOff>134459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FBB3420-475B-4797-ABA9-D637A462F1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0974332" cy="794495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544192</xdr:colOff>
      <xdr:row>28</xdr:row>
      <xdr:rowOff>10271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D7C0F65-09AD-4296-A4F7-BAAB22FBB8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078592" cy="534427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62"/>
  <sheetViews>
    <sheetView tabSelected="1" zoomScaleNormal="100" workbookViewId="0">
      <selection activeCell="E31" sqref="E31"/>
    </sheetView>
  </sheetViews>
  <sheetFormatPr defaultRowHeight="15" x14ac:dyDescent="0.25"/>
  <cols>
    <col min="1" max="1" width="21.7109375" bestFit="1" customWidth="1"/>
    <col min="2" max="2" width="15.5703125" style="7" bestFit="1" customWidth="1"/>
    <col min="3" max="3" width="18.28515625" bestFit="1" customWidth="1"/>
    <col min="4" max="4" width="19.85546875" customWidth="1"/>
    <col min="5" max="5" width="21.7109375" bestFit="1" customWidth="1"/>
    <col min="6" max="6" width="18.85546875" bestFit="1" customWidth="1"/>
    <col min="7" max="7" width="19.85546875" bestFit="1" customWidth="1"/>
    <col min="8" max="8" width="21.7109375" bestFit="1" customWidth="1"/>
    <col min="9" max="9" width="13.7109375" bestFit="1" customWidth="1"/>
    <col min="13" max="13" width="14.28515625" bestFit="1" customWidth="1"/>
    <col min="14" max="14" width="11.5703125" bestFit="1" customWidth="1"/>
  </cols>
  <sheetData>
    <row r="1" spans="1:17" x14ac:dyDescent="0.25">
      <c r="A1" s="1"/>
      <c r="B1" s="11"/>
      <c r="E1" s="1"/>
      <c r="F1" s="2"/>
      <c r="G1" s="2"/>
    </row>
    <row r="2" spans="1:17" ht="16.5" x14ac:dyDescent="0.3">
      <c r="A2" s="16"/>
      <c r="B2" s="27" t="s">
        <v>26</v>
      </c>
      <c r="C2" s="27" t="s">
        <v>27</v>
      </c>
      <c r="D2" s="11"/>
      <c r="E2" t="s">
        <v>13</v>
      </c>
    </row>
    <row r="3" spans="1:17" ht="16.5" x14ac:dyDescent="0.3">
      <c r="A3" s="16" t="s">
        <v>0</v>
      </c>
      <c r="B3" s="28">
        <v>45000</v>
      </c>
      <c r="C3" s="17">
        <v>45500</v>
      </c>
      <c r="D3" s="59"/>
      <c r="E3" s="57">
        <v>2020</v>
      </c>
      <c r="F3">
        <v>2021</v>
      </c>
      <c r="G3" s="3">
        <v>2024</v>
      </c>
      <c r="H3" s="4">
        <f>G3-F3</f>
        <v>3</v>
      </c>
      <c r="L3" s="3"/>
      <c r="M3" s="4"/>
    </row>
    <row r="4" spans="1:17" ht="33" x14ac:dyDescent="0.3">
      <c r="A4" s="18" t="s">
        <v>1</v>
      </c>
      <c r="B4" s="28">
        <v>3000</v>
      </c>
      <c r="C4" s="17">
        <v>3000</v>
      </c>
      <c r="D4" s="59"/>
      <c r="E4" s="57"/>
      <c r="F4" s="40"/>
      <c r="G4" s="3"/>
      <c r="H4" s="4"/>
      <c r="K4" s="35"/>
      <c r="L4" s="3"/>
      <c r="M4" s="4"/>
    </row>
    <row r="5" spans="1:17" ht="16.5" x14ac:dyDescent="0.3">
      <c r="A5" s="16" t="s">
        <v>2</v>
      </c>
      <c r="B5" s="28">
        <f>B3-B4</f>
        <v>42000</v>
      </c>
      <c r="C5" s="17">
        <f>C3-C4</f>
        <v>42500</v>
      </c>
      <c r="D5" s="59"/>
      <c r="E5" s="57"/>
      <c r="F5" s="41" t="s">
        <v>22</v>
      </c>
      <c r="G5" s="56" t="s">
        <v>23</v>
      </c>
      <c r="H5" s="14"/>
      <c r="M5" s="44"/>
      <c r="N5" s="31"/>
      <c r="O5" s="31"/>
      <c r="P5" s="31"/>
      <c r="Q5" s="31"/>
    </row>
    <row r="6" spans="1:17" ht="16.5" x14ac:dyDescent="0.3">
      <c r="A6" s="16" t="s">
        <v>3</v>
      </c>
      <c r="B6" s="28">
        <f>B4</f>
        <v>3000</v>
      </c>
      <c r="C6" s="17">
        <f>C4</f>
        <v>3000</v>
      </c>
      <c r="D6" s="59"/>
      <c r="E6" s="57"/>
      <c r="F6" s="6">
        <v>992</v>
      </c>
      <c r="G6" s="3">
        <f>F6*1.1</f>
        <v>1091.2</v>
      </c>
      <c r="H6" s="14"/>
      <c r="M6" s="44"/>
      <c r="N6" s="31"/>
      <c r="O6" s="31"/>
      <c r="P6" s="31"/>
      <c r="Q6" s="31"/>
    </row>
    <row r="7" spans="1:17" ht="16.5" x14ac:dyDescent="0.3">
      <c r="A7" s="16" t="s">
        <v>4</v>
      </c>
      <c r="B7" s="19">
        <v>0</v>
      </c>
      <c r="C7" s="20">
        <v>0</v>
      </c>
      <c r="D7" s="59"/>
      <c r="E7" s="58"/>
      <c r="G7" s="3"/>
      <c r="H7" s="5"/>
      <c r="M7" s="45"/>
      <c r="N7" s="31"/>
      <c r="O7" s="31"/>
      <c r="P7" s="31"/>
      <c r="Q7" s="31"/>
    </row>
    <row r="8" spans="1:17" ht="16.5" x14ac:dyDescent="0.3">
      <c r="A8" s="16" t="s">
        <v>5</v>
      </c>
      <c r="B8" s="19">
        <f>B9-B7</f>
        <v>60</v>
      </c>
      <c r="C8" s="20">
        <f>C9-C7</f>
        <v>60</v>
      </c>
      <c r="D8" s="59"/>
      <c r="E8" s="58"/>
      <c r="F8" s="6"/>
      <c r="G8" s="55"/>
      <c r="H8" s="5"/>
      <c r="I8" s="6"/>
      <c r="M8" s="45"/>
      <c r="N8" s="31"/>
      <c r="O8" s="31"/>
      <c r="P8" s="31"/>
      <c r="Q8" s="31"/>
    </row>
    <row r="9" spans="1:17" ht="16.5" x14ac:dyDescent="0.3">
      <c r="A9" s="16" t="s">
        <v>6</v>
      </c>
      <c r="B9" s="19">
        <v>60</v>
      </c>
      <c r="C9" s="20">
        <v>60</v>
      </c>
      <c r="D9" s="59"/>
      <c r="E9" s="58"/>
      <c r="F9" s="6"/>
      <c r="G9" s="32"/>
      <c r="H9" s="13"/>
      <c r="J9" s="34"/>
      <c r="M9" s="45"/>
      <c r="N9" s="31"/>
      <c r="O9" s="31"/>
      <c r="P9" s="31"/>
      <c r="Q9" s="31"/>
    </row>
    <row r="10" spans="1:17" ht="33" x14ac:dyDescent="0.3">
      <c r="A10" s="18" t="s">
        <v>7</v>
      </c>
      <c r="B10" s="19">
        <f>90*B7/B9</f>
        <v>0</v>
      </c>
      <c r="C10" s="20">
        <f>90*C7/C9</f>
        <v>0</v>
      </c>
      <c r="D10" s="59"/>
      <c r="E10" s="58"/>
      <c r="F10" s="13"/>
      <c r="G10" s="51"/>
      <c r="H10" s="13"/>
      <c r="I10" s="31"/>
      <c r="J10" s="34"/>
      <c r="K10" s="34"/>
      <c r="L10" s="30"/>
      <c r="M10" s="45"/>
      <c r="N10" s="31"/>
      <c r="O10" s="31"/>
      <c r="P10" s="31"/>
      <c r="Q10" s="31"/>
    </row>
    <row r="11" spans="1:17" ht="16.5" x14ac:dyDescent="0.3">
      <c r="A11" s="16"/>
      <c r="B11" s="29">
        <f>B10%</f>
        <v>0</v>
      </c>
      <c r="C11" s="37">
        <f>C10%</f>
        <v>0</v>
      </c>
      <c r="D11" s="42"/>
      <c r="E11" t="s">
        <v>25</v>
      </c>
      <c r="G11" s="13"/>
      <c r="H11" s="31"/>
      <c r="I11" s="31"/>
      <c r="J11" s="34"/>
      <c r="K11" s="34"/>
      <c r="L11" s="30"/>
      <c r="M11" s="46"/>
      <c r="N11" s="31"/>
      <c r="O11" s="31"/>
      <c r="P11" s="31"/>
      <c r="Q11" s="31"/>
    </row>
    <row r="12" spans="1:17" ht="16.5" x14ac:dyDescent="0.3">
      <c r="A12" s="16" t="s">
        <v>8</v>
      </c>
      <c r="B12" s="28">
        <f>B6*B11</f>
        <v>0</v>
      </c>
      <c r="C12" s="21">
        <f>C6*C11</f>
        <v>0</v>
      </c>
      <c r="D12" s="43"/>
      <c r="G12" s="13"/>
      <c r="H12" s="31"/>
      <c r="I12" s="31"/>
      <c r="J12" s="34"/>
      <c r="K12" s="34"/>
      <c r="L12" s="30"/>
      <c r="M12" s="44"/>
      <c r="N12" s="31"/>
      <c r="O12" s="31"/>
      <c r="P12" s="31"/>
      <c r="Q12" s="31"/>
    </row>
    <row r="13" spans="1:17" ht="16.5" x14ac:dyDescent="0.3">
      <c r="A13" s="16" t="s">
        <v>9</v>
      </c>
      <c r="B13" s="28">
        <f>B6-B12</f>
        <v>3000</v>
      </c>
      <c r="C13" s="21">
        <f>C6-C12</f>
        <v>3000</v>
      </c>
      <c r="D13" s="43"/>
      <c r="G13" s="13"/>
      <c r="H13" s="50"/>
      <c r="I13" s="31"/>
      <c r="J13" s="34"/>
      <c r="K13" s="34"/>
      <c r="L13" s="30"/>
      <c r="M13" s="44"/>
      <c r="N13" s="31"/>
      <c r="O13" s="31"/>
      <c r="P13" s="31"/>
      <c r="Q13" s="31"/>
    </row>
    <row r="14" spans="1:17" ht="16.5" x14ac:dyDescent="0.3">
      <c r="A14" s="16" t="s">
        <v>2</v>
      </c>
      <c r="B14" s="28">
        <f>B5</f>
        <v>42000</v>
      </c>
      <c r="C14" s="17">
        <f>C5</f>
        <v>42500</v>
      </c>
      <c r="D14" s="10"/>
      <c r="E14" s="6"/>
      <c r="G14" s="13"/>
      <c r="H14" s="31"/>
      <c r="I14" s="31"/>
      <c r="J14" s="34"/>
      <c r="K14" s="34"/>
      <c r="L14" s="30"/>
      <c r="M14" s="44"/>
      <c r="N14" s="31"/>
      <c r="O14" s="31"/>
      <c r="P14" s="31"/>
      <c r="Q14" s="31"/>
    </row>
    <row r="15" spans="1:17" ht="16.5" x14ac:dyDescent="0.3">
      <c r="A15" s="16" t="s">
        <v>10</v>
      </c>
      <c r="B15" s="28">
        <f>B14+B13</f>
        <v>45000</v>
      </c>
      <c r="C15" s="17">
        <f>C14+C13</f>
        <v>45500</v>
      </c>
      <c r="D15" s="10"/>
      <c r="E15" s="6"/>
      <c r="G15" s="13"/>
      <c r="H15" s="34"/>
      <c r="I15" s="34"/>
      <c r="J15" s="34"/>
      <c r="K15" s="34"/>
      <c r="L15" s="30"/>
      <c r="M15" s="4"/>
    </row>
    <row r="16" spans="1:17" ht="16.5" x14ac:dyDescent="0.3">
      <c r="A16" s="16" t="s">
        <v>21</v>
      </c>
      <c r="B16" s="22">
        <v>992</v>
      </c>
      <c r="C16" s="38">
        <v>992</v>
      </c>
      <c r="D16" s="8"/>
      <c r="E16" s="5"/>
      <c r="F16" s="5"/>
      <c r="G16" s="5"/>
      <c r="H16" s="6"/>
      <c r="M16" s="33"/>
    </row>
    <row r="17" spans="1:14" ht="16.5" x14ac:dyDescent="0.3">
      <c r="A17" s="16" t="s">
        <v>11</v>
      </c>
      <c r="B17" s="23">
        <f>B15*B16</f>
        <v>44640000</v>
      </c>
      <c r="C17" s="23">
        <f>C15*C16</f>
        <v>45136000</v>
      </c>
      <c r="D17" s="23"/>
      <c r="E17" s="5"/>
      <c r="F17" s="36"/>
      <c r="G17" s="5"/>
      <c r="H17" s="6"/>
      <c r="M17" s="5"/>
      <c r="N17" s="6"/>
    </row>
    <row r="18" spans="1:14" ht="16.5" x14ac:dyDescent="0.3">
      <c r="A18" s="16" t="s">
        <v>12</v>
      </c>
      <c r="B18" s="24">
        <f>1091*B4</f>
        <v>3273000</v>
      </c>
      <c r="C18" s="17">
        <f>1091*C4</f>
        <v>3273000</v>
      </c>
      <c r="D18" s="10"/>
      <c r="E18" s="6"/>
      <c r="F18" s="5"/>
    </row>
    <row r="19" spans="1:14" ht="16.5" x14ac:dyDescent="0.3">
      <c r="A19" s="19" t="s">
        <v>16</v>
      </c>
      <c r="B19" s="24">
        <v>152000</v>
      </c>
      <c r="C19" s="39">
        <v>153000</v>
      </c>
      <c r="D19" s="10"/>
      <c r="E19" s="6"/>
      <c r="F19" s="5"/>
    </row>
    <row r="20" spans="1:14" x14ac:dyDescent="0.25">
      <c r="B20" s="12"/>
    </row>
    <row r="21" spans="1:14" x14ac:dyDescent="0.25">
      <c r="B21" s="12"/>
    </row>
    <row r="23" spans="1:14" x14ac:dyDescent="0.25">
      <c r="C23" t="s">
        <v>14</v>
      </c>
    </row>
    <row r="24" spans="1:14" x14ac:dyDescent="0.25">
      <c r="B24" s="9" t="s">
        <v>15</v>
      </c>
      <c r="C24" s="8" t="s">
        <v>20</v>
      </c>
      <c r="D24" s="8" t="s">
        <v>24</v>
      </c>
      <c r="E24" s="8" t="s">
        <v>11</v>
      </c>
      <c r="F24" s="8" t="s">
        <v>17</v>
      </c>
      <c r="G24" s="8" t="s">
        <v>18</v>
      </c>
      <c r="H24" s="8" t="s">
        <v>19</v>
      </c>
      <c r="I24" s="8"/>
    </row>
    <row r="25" spans="1:14" ht="17.25" x14ac:dyDescent="0.3">
      <c r="B25" s="9">
        <v>695</v>
      </c>
      <c r="C25" s="8"/>
      <c r="D25" s="8"/>
      <c r="E25" s="8">
        <v>31800000</v>
      </c>
      <c r="F25" s="10">
        <f t="shared" ref="F25:F31" si="0">E25/B25</f>
        <v>45755.395683453236</v>
      </c>
      <c r="G25" s="10"/>
      <c r="H25" s="10" t="e">
        <f>E25/D25</f>
        <v>#DIV/0!</v>
      </c>
      <c r="I25" s="8">
        <f>C25/B25</f>
        <v>0</v>
      </c>
      <c r="J25" s="15"/>
    </row>
    <row r="26" spans="1:14" ht="17.25" x14ac:dyDescent="0.3">
      <c r="B26" s="9">
        <v>733</v>
      </c>
      <c r="C26" s="8"/>
      <c r="D26" s="8"/>
      <c r="E26" s="8">
        <v>31600000</v>
      </c>
      <c r="F26" s="10">
        <f t="shared" si="0"/>
        <v>43110.504774897679</v>
      </c>
      <c r="G26" s="10" t="e">
        <f>E26/C26</f>
        <v>#DIV/0!</v>
      </c>
      <c r="H26" s="10" t="e">
        <f>E26/D26</f>
        <v>#DIV/0!</v>
      </c>
      <c r="I26" s="8">
        <f>C26/B26</f>
        <v>0</v>
      </c>
      <c r="J26" s="15"/>
    </row>
    <row r="27" spans="1:14" x14ac:dyDescent="0.25">
      <c r="B27" s="9">
        <v>857</v>
      </c>
      <c r="C27" s="8"/>
      <c r="D27" s="8"/>
      <c r="E27" s="10">
        <v>32000000</v>
      </c>
      <c r="F27" s="10">
        <f t="shared" si="0"/>
        <v>37339.556592765461</v>
      </c>
      <c r="G27" s="10" t="e">
        <f t="shared" ref="G27:G31" si="1">E27/C27</f>
        <v>#DIV/0!</v>
      </c>
      <c r="H27" s="10" t="e">
        <f>E27/D27</f>
        <v>#DIV/0!</v>
      </c>
      <c r="I27" s="8">
        <f>D28/B28</f>
        <v>0</v>
      </c>
    </row>
    <row r="28" spans="1:14" x14ac:dyDescent="0.25">
      <c r="B28" s="9">
        <v>995</v>
      </c>
      <c r="C28" s="8"/>
      <c r="D28" s="8"/>
      <c r="E28" s="10">
        <v>46600000</v>
      </c>
      <c r="F28" s="10">
        <f t="shared" si="0"/>
        <v>46834.170854271353</v>
      </c>
      <c r="G28" s="10" t="e">
        <f t="shared" si="1"/>
        <v>#DIV/0!</v>
      </c>
      <c r="H28" s="10" t="e">
        <f>E28/D28</f>
        <v>#DIV/0!</v>
      </c>
      <c r="I28" s="8" t="e">
        <f>#REF!/B28</f>
        <v>#REF!</v>
      </c>
    </row>
    <row r="29" spans="1:14" x14ac:dyDescent="0.25">
      <c r="B29" s="9">
        <v>1040</v>
      </c>
      <c r="C29" s="25"/>
      <c r="D29" s="25"/>
      <c r="E29" s="10">
        <v>45000000</v>
      </c>
      <c r="F29" s="26">
        <f t="shared" si="0"/>
        <v>43269.230769230766</v>
      </c>
      <c r="G29" s="10" t="e">
        <f t="shared" si="1"/>
        <v>#DIV/0!</v>
      </c>
      <c r="H29" s="26" t="e">
        <f>E29/D29</f>
        <v>#DIV/0!</v>
      </c>
      <c r="I29" s="8">
        <f>C29/B29</f>
        <v>0</v>
      </c>
    </row>
    <row r="30" spans="1:14" x14ac:dyDescent="0.25">
      <c r="B30" s="7">
        <v>1220</v>
      </c>
      <c r="E30" s="26">
        <v>57200000</v>
      </c>
      <c r="F30" s="26">
        <f t="shared" si="0"/>
        <v>46885.245901639348</v>
      </c>
      <c r="G30" s="26" t="e">
        <f t="shared" si="1"/>
        <v>#DIV/0!</v>
      </c>
      <c r="H30" s="26" t="e">
        <f>E30/#REF!</f>
        <v>#REF!</v>
      </c>
      <c r="I30" t="e">
        <f>#REF!/B30</f>
        <v>#REF!</v>
      </c>
    </row>
    <row r="31" spans="1:14" x14ac:dyDescent="0.25">
      <c r="E31" s="25"/>
      <c r="F31" s="26" t="e">
        <f t="shared" si="0"/>
        <v>#DIV/0!</v>
      </c>
      <c r="G31" s="26" t="e">
        <f t="shared" si="1"/>
        <v>#DIV/0!</v>
      </c>
      <c r="H31" s="26" t="e">
        <f>E31/#REF!</f>
        <v>#REF!</v>
      </c>
    </row>
    <row r="33" spans="1:10" x14ac:dyDescent="0.25">
      <c r="A33">
        <f>58*10.764</f>
        <v>624.31200000000001</v>
      </c>
      <c r="B33">
        <v>4950000</v>
      </c>
      <c r="C33">
        <f t="shared" ref="C33:C39" si="2">B33/A33</f>
        <v>7928.727943720447</v>
      </c>
      <c r="D33">
        <v>399000</v>
      </c>
      <c r="E33">
        <v>30000</v>
      </c>
      <c r="F33">
        <f>E33+D33+B33</f>
        <v>5379000</v>
      </c>
      <c r="G33">
        <f>F33/A33</f>
        <v>8615.8843655095534</v>
      </c>
      <c r="H33" s="6"/>
      <c r="I33">
        <f>44*10.764</f>
        <v>473.61599999999999</v>
      </c>
      <c r="J33">
        <f>B33/I33</f>
        <v>10451.505016722409</v>
      </c>
    </row>
    <row r="34" spans="1:10" x14ac:dyDescent="0.25">
      <c r="A34">
        <f>54*10.764</f>
        <v>581.25599999999997</v>
      </c>
      <c r="B34">
        <v>4900000</v>
      </c>
      <c r="C34" s="53">
        <f t="shared" si="2"/>
        <v>8430.0205073151938</v>
      </c>
      <c r="D34">
        <v>729800</v>
      </c>
      <c r="E34">
        <v>30000</v>
      </c>
      <c r="F34">
        <f>E34+D34+B34</f>
        <v>5659800</v>
      </c>
      <c r="G34">
        <f>F34/A34</f>
        <v>9737.1898096535788</v>
      </c>
      <c r="H34" s="6"/>
      <c r="J34" s="6">
        <f>B15/C34</f>
        <v>5.3380653061224486</v>
      </c>
    </row>
    <row r="35" spans="1:10" x14ac:dyDescent="0.25">
      <c r="B35" s="53"/>
      <c r="C35" s="53" t="e">
        <f t="shared" si="2"/>
        <v>#DIV/0!</v>
      </c>
      <c r="D35">
        <v>835500</v>
      </c>
      <c r="E35">
        <v>30000</v>
      </c>
      <c r="F35">
        <f>E35+D35+B35</f>
        <v>865500</v>
      </c>
      <c r="G35" t="e">
        <f>F35/A35</f>
        <v>#DIV/0!</v>
      </c>
      <c r="I35" s="6"/>
    </row>
    <row r="36" spans="1:10" x14ac:dyDescent="0.25">
      <c r="B36" s="53"/>
      <c r="C36" s="53" t="e">
        <f t="shared" si="2"/>
        <v>#DIV/0!</v>
      </c>
      <c r="D36" s="49">
        <v>1248000</v>
      </c>
      <c r="E36" s="49">
        <v>30000</v>
      </c>
      <c r="F36" s="49">
        <f>E36+D36+B36</f>
        <v>1278000</v>
      </c>
      <c r="G36" s="49" t="e">
        <f>F36/A36</f>
        <v>#DIV/0!</v>
      </c>
    </row>
    <row r="37" spans="1:10" ht="15.75" x14ac:dyDescent="0.25">
      <c r="A37" s="54"/>
      <c r="B37" s="53"/>
      <c r="C37" s="53" t="e">
        <f t="shared" si="2"/>
        <v>#DIV/0!</v>
      </c>
    </row>
    <row r="38" spans="1:10" ht="15.75" x14ac:dyDescent="0.25">
      <c r="A38" s="52"/>
      <c r="B38" s="49"/>
      <c r="C38" s="49" t="e">
        <f t="shared" si="2"/>
        <v>#DIV/0!</v>
      </c>
      <c r="D38" s="49">
        <v>1194000</v>
      </c>
      <c r="E38" s="49">
        <v>30000</v>
      </c>
      <c r="F38" s="49">
        <f>E38+D38+B38</f>
        <v>1224000</v>
      </c>
      <c r="G38" s="49" t="e">
        <f>F38/A38</f>
        <v>#DIV/0!</v>
      </c>
    </row>
    <row r="39" spans="1:10" ht="15.75" x14ac:dyDescent="0.25">
      <c r="A39" s="47"/>
      <c r="B39" s="48"/>
      <c r="C39" s="49" t="e">
        <f t="shared" si="2"/>
        <v>#DIV/0!</v>
      </c>
      <c r="D39" s="49">
        <v>1220500</v>
      </c>
      <c r="E39" s="49">
        <v>30000</v>
      </c>
      <c r="F39" s="49">
        <f>E39+D39+B39</f>
        <v>1250500</v>
      </c>
      <c r="G39" s="49" t="e">
        <f>F39/A39</f>
        <v>#DIV/0!</v>
      </c>
    </row>
    <row r="40" spans="1:10" ht="15.75" x14ac:dyDescent="0.25">
      <c r="A40" s="30"/>
    </row>
    <row r="41" spans="1:10" ht="15.75" x14ac:dyDescent="0.25">
      <c r="A41" s="30"/>
    </row>
    <row r="42" spans="1:10" ht="15.75" x14ac:dyDescent="0.25">
      <c r="A42" s="30"/>
    </row>
    <row r="62" spans="3:5" x14ac:dyDescent="0.25">
      <c r="C62" s="6"/>
      <c r="D62" s="6"/>
      <c r="E62" s="6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C0B53E-5066-4CAC-B9C2-148BA4AEDFD5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2D3C9-DF02-4BED-820A-814425B1AD34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D42FFF-758E-45D9-B548-BE4421FAA8E2}">
  <dimension ref="A1"/>
  <sheetViews>
    <sheetView workbookViewId="0">
      <selection activeCell="P1" sqref="P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8F26E-7B4C-47F4-8D62-D462A0F6A44F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0571DC-39DD-43AA-9798-6EAB0C27279A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Sheet1</vt:lpstr>
      <vt:lpstr>Sheet8</vt:lpstr>
      <vt:lpstr>Sheet2</vt:lpstr>
      <vt:lpstr>Sheet5</vt:lpstr>
      <vt:lpstr>Sheet6</vt:lpstr>
      <vt:lpstr>Sheet7</vt:lpstr>
      <vt:lpstr>Sheet9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2024-07-03T08:52:21Z</dcterms:modified>
</cp:coreProperties>
</file>