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ne 2024\SANJAY VINAYAK NAGTODE - SBI\"/>
    </mc:Choice>
  </mc:AlternateContent>
  <xr:revisionPtr revIDLastSave="0" documentId="13_ncr:1_{324D044C-137C-4B5E-98C3-76D3D1E10E98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32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<sst xmlns="http://schemas.openxmlformats.org/spreadsheetml/2006/main" count="49" uniqueCount="42">
  <si>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</si>
  <si>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</si>
  <si>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</si>
  <si>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</si>
  <si>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</si>
  <si>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</si>
  <si>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</si>
  <si>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</si>
  <si>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</si>
  <si>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</si>
  <si>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</si>
  <si>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</si>
  <si>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</si>
  <si>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</si>
  <si>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</si>
  <si>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</si>
  <si>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</si>
  <si>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</si>
  <si>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</si>
  <si>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</si>
  <si>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</si>
  <si>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</si>
  <si>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</si>
  <si>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</si>
  <si>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</si>
  <si>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</si>
  <si>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</si>
  <si>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</si>
  <si>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</si>
  <si>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</si>
  <si>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</si>
  <si>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</si>
  <si>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</si>
  <si>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</si>
  <si>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</si>
  <si>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</si>
  <si>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</si>
  <si>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</si>
  <si>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</si>
  <si>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Madam Cama Road Branch Mumbai )  - SANJAY VINAYAK NAGTODE</t>
  </si>
  <si>
    <t>As per BCC</t>
  </si>
  <si>
    <t>Agree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</si>
</sst>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46</xdr:row>
      <xdr:rowOff>10686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726394-3BF6-436A-B87C-98DF30E8C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8316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304800</xdr:colOff>
      <xdr:row>6</xdr:row>
      <xdr:rowOff>114300</xdr:rowOff>
    </xdr:from>
    <xdr:to>
      <xdr:col>14</xdr:col>
      <xdr:colOff>591611</xdr:colOff>
      <xdr:row>53</xdr:row>
      <xdr:rowOff>153655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C97B99B-7428-4587-A84B-D0332BD9E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0" y="1257300"/>
          <a:ext cx="7602011" cy="8992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201074</xdr:colOff>
      <xdr:row>48</xdr:row>
      <xdr:rowOff>182250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54B556-0B35-4451-94A4-246C623E7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16274" cy="9135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34</xdr:row>
      <xdr:rowOff>77042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76D43E-A88C-43F2-AB34-5BF6FEA66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603016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29770</xdr:colOff>
      <xdr:row>52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4E3FC2-325E-4A25-8377-5E405020C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564170" cy="87451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248876</xdr:colOff>
      <xdr:row>35</xdr:row>
      <xdr:rowOff>153352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DE140A-BD7C-4DD2-9EFE-D381DA6EF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83276" cy="68208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144086</xdr:colOff>
      <xdr:row>38</xdr:row>
      <xdr:rowOff>77194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1564BC-35DB-439C-9E8D-FE491C511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78486" cy="712569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29770</xdr:colOff>
      <xdr:row>43</xdr:row>
      <xdr:rowOff>48748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2825E5-9A8E-4925-8700-6676B26FC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564170" cy="804974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296507</xdr:colOff>
      <xdr:row>37</xdr:row>
      <xdr:rowOff>86694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E17F56-5867-4843-8999-44D1EB7A6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30907" cy="69446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2" zoomScaleNormal="100" workbookViewId="0">
      <selection activeCell="W49" sqref="W4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35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615</v>
      </c>
      <c r="C3" s="4">
        <f>B3*1.2</f>
        <v>738</v>
      </c>
      <c r="D3" s="4">
        <f t="shared" ref="D3:D14" si="2">C3*1.2</f>
        <v>885.6</v>
      </c>
      <c r="E3" s="5">
        <f t="shared" ref="E3:E14" si="3">R3</f>
        <v>10000000</v>
      </c>
      <c r="F3" s="9">
        <f t="shared" ref="F3:F14" si="4">ROUND((E3/B3),0)</f>
        <v>16260</v>
      </c>
      <c r="G3" s="9">
        <f t="shared" ref="G3:G14" si="5">ROUND((E3/C3),0)</f>
        <v>13550</v>
      </c>
      <c r="H3" s="9">
        <f t="shared" ref="H3:H14" si="6">ROUND((E3/D3),0)</f>
        <v>11292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615</v>
      </c>
      <c r="R3" s="2">
        <v>10000000</v>
      </c>
    </row>
    <row r="4" spans="1:20" x14ac:dyDescent="0.25">
      <c r="A4" s="4">
        <f t="shared" ref="A4:A9" si="9">N4</f>
        <v>0</v>
      </c>
      <c r="B4" s="4">
        <f t="shared" ref="B4:B9" si="10">Q4</f>
        <v>615</v>
      </c>
      <c r="C4" s="4">
        <f t="shared" ref="C4:C9" si="11">B4*1.2</f>
        <v>738</v>
      </c>
      <c r="D4" s="4">
        <f t="shared" ref="D4:D9" si="12">C4*1.2</f>
        <v>885.6</v>
      </c>
      <c r="E4" s="5">
        <f t="shared" ref="E4:E9" si="13">R4</f>
        <v>16736685</v>
      </c>
      <c r="F4" s="9">
        <f t="shared" ref="F4:F9" si="14">ROUND((E4/B4),0)</f>
        <v>27214</v>
      </c>
      <c r="G4" s="9">
        <f t="shared" ref="G4:G9" si="15">ROUND((E4/C4),0)</f>
        <v>22678</v>
      </c>
      <c r="H4" s="9">
        <f t="shared" ref="H4:H9" si="16">ROUND((E4/D4),0)</f>
        <v>18899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615</v>
      </c>
      <c r="R4" s="2">
        <v>16736685</v>
      </c>
    </row>
    <row r="5" spans="1:20" x14ac:dyDescent="0.25">
      <c r="A5" s="4">
        <f t="shared" si="9"/>
        <v>0</v>
      </c>
      <c r="B5" s="4">
        <f t="shared" si="10"/>
        <v>483</v>
      </c>
      <c r="C5" s="4">
        <f t="shared" si="11"/>
        <v>579.6</v>
      </c>
      <c r="D5" s="4">
        <f t="shared" si="12"/>
        <v>695.52</v>
      </c>
      <c r="E5" s="5">
        <f t="shared" si="13"/>
        <v>11500000</v>
      </c>
      <c r="F5" s="9">
        <f t="shared" si="14"/>
        <v>23810</v>
      </c>
      <c r="G5" s="9">
        <f t="shared" si="15"/>
        <v>19841</v>
      </c>
      <c r="H5" s="9">
        <f t="shared" si="16"/>
        <v>16534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483</v>
      </c>
      <c r="R5" s="2">
        <v>11500000</v>
      </c>
    </row>
    <row r="6" spans="1:20" x14ac:dyDescent="0.25">
      <c r="A6" s="4">
        <f t="shared" si="9"/>
        <v>0</v>
      </c>
      <c r="B6" s="4">
        <f t="shared" si="10"/>
        <v>615</v>
      </c>
      <c r="C6" s="4">
        <f t="shared" si="11"/>
        <v>738</v>
      </c>
      <c r="D6" s="4">
        <f t="shared" si="12"/>
        <v>885.6</v>
      </c>
      <c r="E6" s="5">
        <f t="shared" si="13"/>
        <v>15244750</v>
      </c>
      <c r="F6" s="41">
        <f t="shared" si="14"/>
        <v>24788</v>
      </c>
      <c r="G6" s="9">
        <f t="shared" si="15"/>
        <v>20657</v>
      </c>
      <c r="H6" s="9">
        <f t="shared" si="16"/>
        <v>17214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615</v>
      </c>
      <c r="R6" s="2">
        <v>15244750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ref="Q7:Q9" si="19">P7/1.2</f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2" t="s">
        <v>36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x14ac:dyDescent="0.25">
      <c r="A16" s="4">
        <f t="shared" ref="A16:A28" si="32">N16</f>
        <v>0</v>
      </c>
      <c r="B16" s="4">
        <f t="shared" ref="B16:B28" si="33">Q16</f>
        <v>625</v>
      </c>
      <c r="C16" s="4">
        <f>B16*1.2</f>
        <v>750</v>
      </c>
      <c r="D16" s="4">
        <f t="shared" ref="D16:D28" si="34">C16*1.2</f>
        <v>900</v>
      </c>
      <c r="E16" s="5">
        <f t="shared" ref="E16:E28" si="35">R16</f>
        <v>16300000</v>
      </c>
      <c r="F16" s="9">
        <f t="shared" ref="F16:F28" si="36">ROUND((E16/B16),0)</f>
        <v>26080</v>
      </c>
      <c r="G16" s="9">
        <f t="shared" ref="G16:G28" si="37">ROUND((E16/C16),0)</f>
        <v>21733</v>
      </c>
      <c r="H16" s="9">
        <f t="shared" ref="H16:H28" si="38">ROUND((E16/D16),0)</f>
        <v>18111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625</v>
      </c>
      <c r="R16" s="2">
        <v>16300000</v>
      </c>
    </row>
    <row r="17" spans="1:24" x14ac:dyDescent="0.25">
      <c r="A17" s="4">
        <f t="shared" si="32"/>
        <v>0</v>
      </c>
      <c r="B17" s="4">
        <f t="shared" si="33"/>
        <v>625</v>
      </c>
      <c r="C17" s="4">
        <f t="shared" ref="C17:C28" si="41">B17*1.2</f>
        <v>750</v>
      </c>
      <c r="D17" s="4">
        <f t="shared" si="34"/>
        <v>900</v>
      </c>
      <c r="E17" s="5">
        <f t="shared" si="35"/>
        <v>17500000</v>
      </c>
      <c r="F17" s="41">
        <f t="shared" si="36"/>
        <v>28000</v>
      </c>
      <c r="G17" s="9">
        <f t="shared" si="37"/>
        <v>23333</v>
      </c>
      <c r="H17" s="9">
        <f t="shared" si="38"/>
        <v>19444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625</v>
      </c>
      <c r="R17" s="2">
        <v>17500000</v>
      </c>
    </row>
    <row r="18" spans="1:24" x14ac:dyDescent="0.25">
      <c r="A18" s="4">
        <f t="shared" si="32"/>
        <v>0</v>
      </c>
      <c r="B18" s="4">
        <f t="shared" si="33"/>
        <v>615</v>
      </c>
      <c r="C18" s="4">
        <f t="shared" si="41"/>
        <v>738</v>
      </c>
      <c r="D18" s="4">
        <f t="shared" si="34"/>
        <v>885.6</v>
      </c>
      <c r="E18" s="5">
        <f t="shared" si="35"/>
        <v>17500000</v>
      </c>
      <c r="F18" s="41">
        <f t="shared" si="36"/>
        <v>28455</v>
      </c>
      <c r="G18" s="9">
        <f t="shared" si="37"/>
        <v>23713</v>
      </c>
      <c r="H18" s="9">
        <f t="shared" si="38"/>
        <v>19761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615</v>
      </c>
      <c r="R18" s="2">
        <v>17500000</v>
      </c>
    </row>
    <row r="19" spans="1:24" x14ac:dyDescent="0.25">
      <c r="A19" s="4">
        <f t="shared" si="32"/>
        <v>0</v>
      </c>
      <c r="B19" s="4">
        <f t="shared" si="33"/>
        <v>650.83333333333337</v>
      </c>
      <c r="C19" s="4">
        <f t="shared" si="41"/>
        <v>781</v>
      </c>
      <c r="D19" s="4">
        <f t="shared" si="34"/>
        <v>937.19999999999993</v>
      </c>
      <c r="E19" s="5">
        <f t="shared" si="35"/>
        <v>15800000</v>
      </c>
      <c r="F19" s="9">
        <f t="shared" si="36"/>
        <v>24277</v>
      </c>
      <c r="G19" s="9">
        <f t="shared" si="37"/>
        <v>20230</v>
      </c>
      <c r="H19" s="9">
        <f t="shared" si="38"/>
        <v>16859</v>
      </c>
      <c r="I19" s="4" t="e">
        <f>#REF!</f>
        <v>#REF!</v>
      </c>
      <c r="J19" s="4">
        <f t="shared" si="39"/>
        <v>0</v>
      </c>
      <c r="O19">
        <v>0</v>
      </c>
      <c r="P19">
        <v>781</v>
      </c>
      <c r="Q19">
        <f t="shared" si="40"/>
        <v>650.83333333333337</v>
      </c>
      <c r="R19" s="2">
        <v>15800000</v>
      </c>
    </row>
    <row r="20" spans="1:24" x14ac:dyDescent="0.25">
      <c r="A20" s="4">
        <f t="shared" si="32"/>
        <v>0</v>
      </c>
      <c r="B20" s="4">
        <f t="shared" si="33"/>
        <v>485</v>
      </c>
      <c r="C20" s="4">
        <f t="shared" si="41"/>
        <v>582</v>
      </c>
      <c r="D20" s="4">
        <f t="shared" si="34"/>
        <v>698.4</v>
      </c>
      <c r="E20" s="5">
        <f t="shared" si="35"/>
        <v>14000000</v>
      </c>
      <c r="F20" s="9">
        <f t="shared" si="36"/>
        <v>28866</v>
      </c>
      <c r="G20" s="9">
        <f t="shared" si="37"/>
        <v>24055</v>
      </c>
      <c r="H20" s="9">
        <f t="shared" si="38"/>
        <v>20046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485</v>
      </c>
      <c r="R20" s="2">
        <v>14000000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25000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22000</v>
      </c>
      <c r="X31" s="22"/>
    </row>
    <row r="32" spans="1:24" ht="15.75" x14ac:dyDescent="0.25">
      <c r="E32" t="s">
        <v>41</v>
      </c>
      <c r="F32" s="7">
        <v>57.13</v>
      </c>
      <c r="G32" s="6">
        <f>F32*10.764</f>
        <v>614.94731999999999</v>
      </c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0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60</v>
      </c>
      <c r="X34" s="24">
        <v>2024</v>
      </c>
      <c r="Y34" t="s">
        <v>40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3" t="s">
        <v>39</v>
      </c>
      <c r="Q36" s="43"/>
      <c r="R36" s="43"/>
      <c r="S36" s="43"/>
      <c r="T36" s="44"/>
      <c r="U36" s="21" t="s">
        <v>20</v>
      </c>
      <c r="V36" s="23"/>
      <c r="W36" s="24">
        <f>90*W33/W35</f>
        <v>0</v>
      </c>
      <c r="X36" s="24"/>
    </row>
    <row r="37" spans="15:25" ht="15.75" x14ac:dyDescent="0.25">
      <c r="U37" s="17"/>
      <c r="V37" s="26"/>
      <c r="W37" s="27">
        <f>W36%</f>
        <v>0</v>
      </c>
      <c r="X37" s="27"/>
    </row>
    <row r="38" spans="1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1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22000</v>
      </c>
      <c r="X40" s="22"/>
    </row>
    <row r="41" spans="1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25000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37</v>
      </c>
      <c r="V44" s="30"/>
      <c r="W44" s="25">
        <v>615</v>
      </c>
      <c r="X44" s="24"/>
    </row>
    <row r="45" spans="1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15375000</v>
      </c>
      <c r="X45" s="33"/>
    </row>
    <row r="46" spans="15:25" ht="15.75" x14ac:dyDescent="0.25">
      <c r="S46" s="11"/>
      <c r="T46" s="10"/>
      <c r="U46" s="17" t="s">
        <v>24</v>
      </c>
      <c r="V46" s="23"/>
      <c r="W46" s="34">
        <f>W45*0.9</f>
        <v>13837500</v>
      </c>
      <c r="X46" s="35"/>
    </row>
    <row r="47" spans="15:25" ht="15.75" x14ac:dyDescent="0.25">
      <c r="S47" s="10"/>
      <c r="T47" s="10"/>
      <c r="U47" s="17" t="s">
        <v>25</v>
      </c>
      <c r="V47" s="23"/>
      <c r="W47" s="34">
        <f>W45*0.8</f>
        <v>12300000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1845000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32031.25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T12" sqref="T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0" zoomScaleNormal="100" workbookViewId="0">
      <selection activeCell="T13" sqref="T1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R21" sqref="R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P20" sqref="P20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R11" sqref="R11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Q21" sqref="Q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Y10" sqref="Y1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S14" sqref="S1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Q12" sqref="Q1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2024-06-29T11:01:00Z</dcterms:modified>
</cp:coreProperties>
</file>