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Kandivali (West)\Bhavna Rajeev Gupta\"/>
    </mc:Choice>
  </mc:AlternateContent>
  <xr:revisionPtr revIDLastSave="0" documentId="13_ncr:1_{CD1C517E-484D-46F6-991D-4066ABC587F1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6" i="4" l="1"/>
  <c r="H29" i="4"/>
  <c r="G29" i="4"/>
  <c r="G26" i="4"/>
  <c r="C5" i="25" l="1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<sst xmlns="http://schemas.openxmlformats.org/spreadsheetml/2006/main" count="132" uniqueCount="88">
  <si>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</si>
  <si>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</si>
  <si>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</si>
  <si>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</si>
  <si>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</si>
  <si>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</si>
  <si>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</si>
  <si>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</si>
  <si>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</si>
  <si>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</si>
  <si>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</si>
  <si>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</si>
  <si>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</si>
  <si>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</si>
  <si>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</si>
  <si>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</si>
  <si>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</si>
  <si>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</si>
  <si>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</si>
  <si>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</si>
  <si>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</si>
  <si>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</si>
  <si>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</si>
  <si>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</si>
  <si>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</si>
  <si>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</si>
  <si>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</si>
  <si>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</si>
  <si>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</si>
  <si>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</si>
  <si>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</si>
  <si>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</si>
  <si>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</si>
  <si>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</si>
  <si>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</si>
  <si>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</si>
  <si>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</si>
  <si>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</si>
  <si>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</si>
  <si>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</si>
  <si>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</si>
  <si>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</si>
  <si>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</si>
  <si>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</si>
  <si>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</si>
  <si>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</si>
  <si>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</si>
  <si>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</si>
  <si>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</si>
  <si>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</si>
  <si>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</si>
  <si>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</si>
  <si>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</si>
  <si>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</si>
  <si>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</si>
  <si>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</si>
  <si>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</si>
  <si>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</si>
  <si>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</si>
  <si>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</si>
  <si>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</si>
  <si>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</si>
  <si>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</si>
  <si>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</si>
  <si>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</si>
  <si>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</si>
  <si>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</si>
  <si>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</si>
  <si>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</si>
  <si>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</si>
  <si>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</si>
  <si>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</si>
  <si>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</si>
  <si>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</si>
  <si>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</si>
  <si>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</si>
  <si>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</si>
  <si>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</si>
  <si>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</si>
  <si>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</si>
  <si>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</si>
  <si>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</si>
  <si>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</si>
  <si>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</si>
  <si>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</si>
  <si>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TERRACE</t>
  </si>
  <si>
    <t>TACA</t>
  </si>
  <si>
    <t>16.06.2024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</si>
</sst>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287492</xdr:colOff>
      <xdr:row>46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BB4572-1F8F-4DF0-80A8-A79F706CD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79492" cy="8611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3A4E32-6ECC-43A6-B29C-9E6F77C06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32389" cy="8773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373484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8EDB94-D671-470F-A776-9D91E5CFA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94284" cy="8564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497326</xdr:colOff>
      <xdr:row>48</xdr:row>
      <xdr:rowOff>67887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719534-260F-414F-A5E5-CA76B6A50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18126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298617.51299999998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328017.51299999998</v>
      </c>
      <c r="D9" s="62" t="s">
        <v>62</v>
      </c>
      <c r="E9" s="63">
        <f>C9/10.764</f>
        <v>30473.570512820512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2017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7</v>
      </c>
      <c r="D13" s="69">
        <f>D12-C13</f>
        <v>93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5100</v>
      </c>
      <c r="D3" s="24" t="s">
        <v>76</v>
      </c>
      <c r="E3" s="6" t="s">
        <v>72</v>
      </c>
      <c r="F3" s="19"/>
    </row>
    <row r="4" spans="1:6" ht="30" x14ac:dyDescent="0.25">
      <c r="A4" s="23" t="s">
        <v>14</v>
      </c>
      <c r="B4" s="20"/>
      <c r="C4" s="21">
        <v>2000</v>
      </c>
      <c r="D4" s="24"/>
      <c r="F4" s="19"/>
    </row>
    <row r="5" spans="1:6" x14ac:dyDescent="0.25">
      <c r="A5" s="16" t="s">
        <v>15</v>
      </c>
      <c r="B5" s="20"/>
      <c r="C5" s="21">
        <f>C3-C4</f>
        <v>3100</v>
      </c>
      <c r="D5" s="24"/>
      <c r="F5" s="19"/>
    </row>
    <row r="6" spans="1:6" x14ac:dyDescent="0.25">
      <c r="A6" s="16" t="s">
        <v>16</v>
      </c>
      <c r="B6" s="20"/>
      <c r="C6" s="21">
        <f>C4</f>
        <v>2000</v>
      </c>
      <c r="D6" s="24"/>
      <c r="F6" s="19"/>
    </row>
    <row r="7" spans="1:6" x14ac:dyDescent="0.25">
      <c r="A7" s="16" t="s">
        <v>17</v>
      </c>
      <c r="B7" s="25"/>
      <c r="C7" s="26">
        <f>D7-D8</f>
        <v>7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53</v>
      </c>
      <c r="D8" s="26">
        <v>2017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10.5</v>
      </c>
      <c r="D10" s="26"/>
      <c r="F10" s="19"/>
    </row>
    <row r="11" spans="1:6" x14ac:dyDescent="0.25">
      <c r="A11" s="16"/>
      <c r="B11" s="27"/>
      <c r="C11" s="28">
        <f>C10%</f>
        <v>0.105</v>
      </c>
      <c r="D11" s="28"/>
      <c r="F11" s="19"/>
    </row>
    <row r="12" spans="1:6" x14ac:dyDescent="0.25">
      <c r="A12" s="16" t="s">
        <v>21</v>
      </c>
      <c r="B12" s="20"/>
      <c r="C12" s="21">
        <f>C6*C11</f>
        <v>210</v>
      </c>
      <c r="D12" s="19"/>
    </row>
    <row r="13" spans="1:6" x14ac:dyDescent="0.25">
      <c r="A13" s="16" t="s">
        <v>22</v>
      </c>
      <c r="B13" s="20"/>
      <c r="C13" s="21">
        <f>C6-C12</f>
        <v>1790</v>
      </c>
      <c r="D13" s="19"/>
    </row>
    <row r="14" spans="1:6" x14ac:dyDescent="0.25">
      <c r="A14" s="16" t="s">
        <v>15</v>
      </c>
      <c r="B14" s="20"/>
      <c r="C14" s="21">
        <f>C5</f>
        <v>3100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4890</v>
      </c>
      <c r="D16" s="19"/>
    </row>
    <row r="17" spans="1:4" x14ac:dyDescent="0.25">
      <c r="B17" s="25"/>
      <c r="C17" s="26"/>
      <c r="D17" s="19"/>
    </row>
    <row r="18" spans="1:4" x14ac:dyDescent="0.25">
      <c r="A18" s="73" t="str">
        <f>E3</f>
        <v>ABUA</v>
      </c>
      <c r="B18" s="7"/>
      <c r="C18" s="31">
        <v>875</v>
      </c>
      <c r="D18" s="19"/>
    </row>
    <row r="19" spans="1:4" x14ac:dyDescent="0.25">
      <c r="A19" s="16" t="s">
        <v>74</v>
      </c>
      <c r="B19" s="6"/>
      <c r="C19" s="32">
        <f>C18*C16</f>
        <v>4278750</v>
      </c>
      <c r="D19" s="33"/>
    </row>
    <row r="20" spans="1:4" x14ac:dyDescent="0.25">
      <c r="A20" s="16" t="s">
        <v>24</v>
      </c>
      <c r="C20" s="34">
        <f>C19*90%</f>
        <v>3850875</v>
      </c>
      <c r="D20" s="19"/>
    </row>
    <row r="21" spans="1:4" x14ac:dyDescent="0.25">
      <c r="A21" s="16" t="s">
        <v>25</v>
      </c>
      <c r="C21" s="34">
        <f>C19*80%</f>
        <v>3423000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1750000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8914.0625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Q13" sqref="Q1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8" width="12.57031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910</v>
      </c>
      <c r="C2" s="4">
        <f t="shared" ref="C2:C16" si="1">B2*1.2</f>
        <v>1092</v>
      </c>
      <c r="D2" s="4">
        <f t="shared" ref="D2:D16" si="2">C2*1.2</f>
        <v>1310.3999999999999</v>
      </c>
      <c r="E2" s="5">
        <f t="shared" ref="E2:E16" si="3">R2</f>
        <v>5800000</v>
      </c>
      <c r="F2" s="4">
        <f t="shared" ref="F2:F15" si="4">ROUND((E2/B2),0)</f>
        <v>6374</v>
      </c>
      <c r="G2" s="75">
        <f t="shared" ref="G2:G15" si="5">ROUND((E2/C2),0)</f>
        <v>5311</v>
      </c>
      <c r="H2" s="75">
        <f t="shared" ref="H2:H15" si="6">ROUND((E2/D2),0)</f>
        <v>4426</v>
      </c>
      <c r="I2" s="75">
        <f t="shared" ref="I2:I15" si="7">T2</f>
        <v>0</v>
      </c>
      <c r="J2" s="75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910</v>
      </c>
      <c r="R2" s="76">
        <v>5800000</v>
      </c>
      <c r="S2" s="2"/>
    </row>
    <row r="3" spans="1:19" x14ac:dyDescent="0.25">
      <c r="A3" s="4">
        <v>2</v>
      </c>
      <c r="B3" s="4">
        <f t="shared" si="0"/>
        <v>742</v>
      </c>
      <c r="C3" s="4">
        <f t="shared" si="1"/>
        <v>890.4</v>
      </c>
      <c r="D3" s="4">
        <f t="shared" si="2"/>
        <v>1068.48</v>
      </c>
      <c r="E3" s="5">
        <f t="shared" si="3"/>
        <v>6600000</v>
      </c>
      <c r="F3" s="4">
        <f t="shared" si="4"/>
        <v>8895</v>
      </c>
      <c r="G3" s="4">
        <f t="shared" si="5"/>
        <v>7412</v>
      </c>
      <c r="H3" s="4">
        <f t="shared" si="6"/>
        <v>6177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742</v>
      </c>
      <c r="R3" s="2">
        <v>6600000</v>
      </c>
      <c r="S3" s="2"/>
    </row>
    <row r="4" spans="1:19" x14ac:dyDescent="0.25">
      <c r="A4" s="4">
        <v>3</v>
      </c>
      <c r="B4" s="4">
        <f t="shared" si="0"/>
        <v>750</v>
      </c>
      <c r="C4" s="4">
        <f t="shared" si="1"/>
        <v>900</v>
      </c>
      <c r="D4" s="4">
        <f t="shared" si="2"/>
        <v>1080</v>
      </c>
      <c r="E4" s="5">
        <f t="shared" si="3"/>
        <v>5500000</v>
      </c>
      <c r="F4" s="4">
        <f t="shared" si="4"/>
        <v>7333</v>
      </c>
      <c r="G4" s="75">
        <f t="shared" si="5"/>
        <v>6111</v>
      </c>
      <c r="H4" s="75">
        <f t="shared" si="6"/>
        <v>5093</v>
      </c>
      <c r="I4" s="75">
        <f t="shared" si="7"/>
        <v>0</v>
      </c>
      <c r="J4" s="75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750</v>
      </c>
      <c r="R4" s="76">
        <v>5500000</v>
      </c>
      <c r="S4" s="2"/>
    </row>
    <row r="5" spans="1:19" x14ac:dyDescent="0.25">
      <c r="A5" s="4">
        <v>4</v>
      </c>
      <c r="B5" s="4">
        <f t="shared" si="0"/>
        <v>820</v>
      </c>
      <c r="C5" s="4">
        <f t="shared" si="1"/>
        <v>984</v>
      </c>
      <c r="D5" s="4">
        <f t="shared" si="2"/>
        <v>1180.8</v>
      </c>
      <c r="E5" s="5">
        <f t="shared" si="3"/>
        <v>6800000</v>
      </c>
      <c r="F5" s="4">
        <f t="shared" si="4"/>
        <v>8293</v>
      </c>
      <c r="G5" s="4">
        <f t="shared" si="5"/>
        <v>6911</v>
      </c>
      <c r="H5" s="4">
        <f t="shared" si="6"/>
        <v>5759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820</v>
      </c>
      <c r="R5" s="2">
        <v>6800000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2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71</v>
      </c>
      <c r="G23" s="10">
        <v>648</v>
      </c>
    </row>
    <row r="24" spans="1:19" s="10" customFormat="1" x14ac:dyDescent="0.25">
      <c r="F24" s="56" t="s">
        <v>84</v>
      </c>
      <c r="G24" s="56">
        <v>621</v>
      </c>
    </row>
    <row r="25" spans="1:19" s="10" customFormat="1" x14ac:dyDescent="0.25">
      <c r="F25" s="56" t="s">
        <v>85</v>
      </c>
      <c r="G25" s="56">
        <v>41</v>
      </c>
    </row>
    <row r="26" spans="1:19" s="10" customFormat="1" x14ac:dyDescent="0.25">
      <c r="F26" s="56" t="s">
        <v>86</v>
      </c>
      <c r="G26" s="56">
        <f>SUM(G24:G25)</f>
        <v>662</v>
      </c>
      <c r="H26" s="10">
        <f>G26*7500</f>
        <v>4965000</v>
      </c>
    </row>
    <row r="27" spans="1:19" s="10" customFormat="1" x14ac:dyDescent="0.25">
      <c r="F27" s="56" t="s">
        <v>72</v>
      </c>
      <c r="G27" s="56">
        <v>820</v>
      </c>
    </row>
    <row r="28" spans="1:19" s="10" customFormat="1" x14ac:dyDescent="0.25">
      <c r="C28" s="71" t="s">
        <v>75</v>
      </c>
      <c r="D28" s="71" t="s">
        <v>87</v>
      </c>
      <c r="F28" s="56" t="s">
        <v>72</v>
      </c>
      <c r="G28" s="56">
        <v>55</v>
      </c>
    </row>
    <row r="29" spans="1:19" s="10" customFormat="1" x14ac:dyDescent="0.25">
      <c r="C29" s="71" t="s">
        <v>1</v>
      </c>
      <c r="D29" s="71">
        <v>2800000</v>
      </c>
      <c r="F29" s="56" t="s">
        <v>72</v>
      </c>
      <c r="G29" s="56">
        <f>G27+G28</f>
        <v>875</v>
      </c>
      <c r="H29" s="10">
        <f>G29/G26</f>
        <v>1.3217522658610272</v>
      </c>
    </row>
    <row r="30" spans="1:19" s="10" customFormat="1" x14ac:dyDescent="0.25">
      <c r="F30" s="56" t="s">
        <v>73</v>
      </c>
      <c r="G30" s="56"/>
    </row>
    <row r="31" spans="1:19" s="10" customFormat="1" x14ac:dyDescent="0.25">
      <c r="C31" s="72"/>
      <c r="D31" s="72"/>
      <c r="F31" s="72" t="s">
        <v>74</v>
      </c>
      <c r="G31" s="72">
        <f>G29*G30</f>
        <v>0</v>
      </c>
      <c r="H31" s="10">
        <f>G31/D29</f>
        <v>0</v>
      </c>
    </row>
    <row r="32" spans="1:19" s="10" customFormat="1" x14ac:dyDescent="0.25">
      <c r="C32" s="72"/>
      <c r="D32" s="72"/>
      <c r="F32" s="72" t="s">
        <v>24</v>
      </c>
      <c r="G32" s="72">
        <f>G31*90%</f>
        <v>0</v>
      </c>
    </row>
    <row r="33" spans="3:7" s="10" customFormat="1" x14ac:dyDescent="0.25">
      <c r="C33" s="72"/>
      <c r="D33" s="72"/>
      <c r="F33" s="72" t="s">
        <v>25</v>
      </c>
      <c r="G33" s="72">
        <f>G31*80%</f>
        <v>0</v>
      </c>
    </row>
    <row r="34" spans="3:7" s="10" customFormat="1" x14ac:dyDescent="0.25">
      <c r="C34" s="72"/>
      <c r="D34" s="72"/>
    </row>
    <row r="35" spans="3:7" s="10" customFormat="1" x14ac:dyDescent="0.25">
      <c r="C35" s="72"/>
      <c r="D35" s="72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2024-06-28T06:42:30Z</dcterms:modified>
</cp:coreProperties>
</file>