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4" sheetId="4" r:id="rId2"/>
    <sheet name="Sheet2" sheetId="2" r:id="rId3"/>
    <sheet name="Sheet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D16" i="2"/>
  <c r="D15" i="2"/>
  <c r="D13" i="2"/>
  <c r="D12" i="2"/>
  <c r="D11" i="2"/>
  <c r="D10" i="2"/>
  <c r="D9" i="2"/>
  <c r="D8" i="2"/>
  <c r="D7" i="2"/>
  <c r="D6" i="2"/>
  <c r="M5" i="2"/>
  <c r="D5" i="2"/>
  <c r="D20" i="2" s="1"/>
  <c r="R18" i="1" l="1"/>
  <c r="P18" i="1"/>
  <c r="P17" i="1"/>
  <c r="T11" i="1" l="1"/>
  <c r="S10" i="1"/>
  <c r="S9" i="1"/>
  <c r="P10" i="1"/>
  <c r="J14" i="1"/>
  <c r="K12" i="1"/>
  <c r="K10" i="1"/>
  <c r="J12" i="1"/>
  <c r="L11" i="1"/>
</calcChain>
</file>

<file path=xl/sharedStrings.xml><?xml version="1.0" encoding="utf-8"?>
<sst xmlns="http://schemas.openxmlformats.org/spreadsheetml/2006/main" count="26" uniqueCount="26">
  <si>
    <t>Carpet</t>
  </si>
  <si>
    <t>Balcony</t>
  </si>
  <si>
    <t>Sr.</t>
  </si>
  <si>
    <t>Particulars</t>
  </si>
  <si>
    <t>Percentage</t>
  </si>
  <si>
    <t>B</t>
  </si>
  <si>
    <t>s</t>
  </si>
  <si>
    <t>RCC Footing/Foundation</t>
  </si>
  <si>
    <t>P</t>
  </si>
  <si>
    <t>RCC Plinth</t>
  </si>
  <si>
    <t>Floor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</si>
  <si>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</si>
  <si>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</si>
  <si>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</si>
  <si>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</si>
  <si>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</si>
  <si>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</si>
  <si>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</t>
  </si>
  <si>
    <t>Tiling &amp; Kitchen Platform</t>
  </si>
  <si>
    <t>Internal painting</t>
  </si>
  <si>
    <t>External painting</t>
  </si>
  <si>
    <t xml:space="preserve"> plumbing</t>
  </si>
  <si>
    <t>Electrification, Sanitary installation</t>
  </si>
  <si>
    <t>Lift Installation</t>
  </si>
  <si>
    <t>Passage, Staircase &amp; Lobby development</t>
  </si>
  <si>
    <t>External developments / Final finishing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</si>
</sst>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2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0" fontId="0" fillId="0" borderId="0" xfId="0" applyNumberFormat="1" applyAlignment="1">
      <alignment wrapText="1"/>
    </xf>
    <xf numFmtId="0" fontId="0" fillId="2" borderId="0" xfId="0" applyFill="1" applyAlignment="1">
      <alignment wrapText="1"/>
    </xf>
    <xf numFmtId="2" fontId="0" fillId="0" borderId="9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51955</xdr:rowOff>
    </xdr:from>
    <xdr:to>
      <xdr:col>21</xdr:col>
      <xdr:colOff>329045</xdr:colOff>
      <xdr:row>72</xdr:row>
      <xdr:rowOff>101239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290955"/>
          <a:ext cx="13057909" cy="652628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21</xdr:col>
      <xdr:colOff>357187</xdr:colOff>
      <xdr:row>38</xdr:row>
      <xdr:rowOff>134379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358812" cy="737337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9:T21"/>
  <sheetViews>
    <sheetView workbookViewId="0">
      <selection activeCell="J10" sqref="J10"/>
    </sheetView>
  </sheetViews>
  <sheetFormatPr defaultRowHeight="15" x14ac:dyDescent="0.25"/>
  <cols>
    <col min="10" max="11" width="12.5703125" bestFit="1" customWidth="1"/>
    <col min="12" max="12" width="9.28515625" bestFit="1" customWidth="1"/>
    <col min="16" max="16" width="10" bestFit="1" customWidth="1"/>
    <col min="18" max="18" width="12.5703125" bestFit="1" customWidth="1"/>
  </cols>
  <sheetData>
    <row r="9" spans="10:20" x14ac:dyDescent="0.25">
      <c r="J9" s="1"/>
      <c r="K9" s="1"/>
      <c r="L9" s="1"/>
      <c r="P9">
        <v>40.92</v>
      </c>
      <c r="Q9" t="s">
        <v>0</v>
      </c>
      <c r="R9">
        <v>27.02</v>
      </c>
      <c r="S9">
        <f>R9*10.764</f>
        <v>290.84327999999999</v>
      </c>
      <c r="T9">
        <v>291</v>
      </c>
    </row>
    <row r="10" spans="10:20" x14ac:dyDescent="0.25">
      <c r="J10" s="1">
        <v>401</v>
      </c>
      <c r="K10" s="1">
        <f>J10*1.1</f>
        <v>441.1</v>
      </c>
      <c r="L10" s="1"/>
      <c r="P10">
        <f>P9*10.764</f>
        <v>440.46287999999998</v>
      </c>
      <c r="Q10" t="s">
        <v>1</v>
      </c>
      <c r="R10">
        <v>10.18</v>
      </c>
      <c r="S10">
        <f>R10*10.764</f>
        <v>109.57751999999999</v>
      </c>
      <c r="T10">
        <v>110</v>
      </c>
    </row>
    <row r="11" spans="10:20" x14ac:dyDescent="0.25">
      <c r="J11" s="1">
        <v>10000</v>
      </c>
      <c r="K11" s="1">
        <v>3000</v>
      </c>
      <c r="L11" s="1">
        <f>J11-K11</f>
        <v>7000</v>
      </c>
      <c r="T11">
        <f>SUM(T9:T10)</f>
        <v>401</v>
      </c>
    </row>
    <row r="12" spans="10:20" x14ac:dyDescent="0.25">
      <c r="J12" s="1">
        <f>J11*J10</f>
        <v>4010000</v>
      </c>
      <c r="K12" s="1">
        <f>K11*K10</f>
        <v>1323300</v>
      </c>
      <c r="L12" s="1"/>
    </row>
    <row r="13" spans="10:20" x14ac:dyDescent="0.25">
      <c r="J13" s="1"/>
      <c r="K13" s="1"/>
      <c r="L13" s="1"/>
    </row>
    <row r="14" spans="10:20" x14ac:dyDescent="0.25">
      <c r="J14" s="1">
        <f>J12*0.03/12</f>
        <v>10025</v>
      </c>
      <c r="K14" s="1"/>
      <c r="L14" s="1"/>
    </row>
    <row r="15" spans="10:20" x14ac:dyDescent="0.25">
      <c r="J15" s="1"/>
      <c r="K15" s="1"/>
      <c r="L15" s="1"/>
    </row>
    <row r="16" spans="10:20" x14ac:dyDescent="0.25">
      <c r="P16" s="1">
        <v>64200</v>
      </c>
      <c r="Q16" s="1"/>
      <c r="R16" s="1">
        <v>441.1</v>
      </c>
    </row>
    <row r="17" spans="16:18" x14ac:dyDescent="0.25">
      <c r="P17" s="1">
        <f>P16/100*115</f>
        <v>73830</v>
      </c>
      <c r="Q17" s="1"/>
      <c r="R17" s="1">
        <v>6859</v>
      </c>
    </row>
    <row r="18" spans="16:18" x14ac:dyDescent="0.25">
      <c r="P18" s="1">
        <f>P17/10.764</f>
        <v>6858.9743589743593</v>
      </c>
      <c r="Q18" s="1"/>
      <c r="R18" s="1">
        <f>R17*R16</f>
        <v>3025504.9000000004</v>
      </c>
    </row>
    <row r="19" spans="16:18" x14ac:dyDescent="0.25">
      <c r="P19" s="1"/>
      <c r="Q19" s="1"/>
      <c r="R19" s="1"/>
    </row>
    <row r="20" spans="16:18" x14ac:dyDescent="0.25">
      <c r="P20" s="1"/>
      <c r="Q20" s="1"/>
      <c r="R20" s="1"/>
    </row>
    <row r="21" spans="16:18" x14ac:dyDescent="0.25">
      <c r="P21" s="1"/>
      <c r="Q21" s="1"/>
      <c r="R2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40" zoomScaleNormal="40" workbookViewId="0">
      <selection activeCell="Z36" sqref="Z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G14" sqref="G14"/>
    </sheetView>
  </sheetViews>
  <sheetFormatPr defaultRowHeight="15" x14ac:dyDescent="0.25"/>
  <cols>
    <col min="2" max="2" width="55.140625" customWidth="1"/>
  </cols>
  <sheetData>
    <row r="1" spans="1:15" ht="30.75" thickBot="1" x14ac:dyDescent="0.3">
      <c r="A1" s="2" t="s">
        <v>2</v>
      </c>
      <c r="B1" s="2" t="s">
        <v>3</v>
      </c>
      <c r="C1" s="8" t="s">
        <v>4</v>
      </c>
      <c r="D1" s="7"/>
      <c r="E1" s="7"/>
      <c r="F1" s="7"/>
      <c r="G1" s="7"/>
      <c r="H1" s="7"/>
      <c r="I1" s="7"/>
      <c r="J1" s="7"/>
      <c r="K1" s="7"/>
      <c r="L1" s="7" t="s">
        <v>5</v>
      </c>
      <c r="M1" s="7">
        <v>0</v>
      </c>
      <c r="N1" s="7"/>
      <c r="O1" s="7"/>
    </row>
    <row r="2" spans="1:15" x14ac:dyDescent="0.25">
      <c r="A2" s="9"/>
      <c r="B2" s="3"/>
      <c r="C2" s="10"/>
      <c r="D2" s="7"/>
      <c r="E2" s="7"/>
      <c r="F2" s="7"/>
      <c r="G2" s="7"/>
      <c r="H2" s="7"/>
      <c r="I2" s="7"/>
      <c r="J2" s="7"/>
      <c r="K2" s="7"/>
      <c r="L2" s="7" t="s">
        <v>6</v>
      </c>
      <c r="M2" s="7">
        <v>1</v>
      </c>
      <c r="N2" s="7"/>
      <c r="O2" s="7"/>
    </row>
    <row r="3" spans="1:15" x14ac:dyDescent="0.25">
      <c r="A3" s="11">
        <v>1</v>
      </c>
      <c r="B3" s="4" t="s">
        <v>7</v>
      </c>
      <c r="C3" s="12">
        <v>5</v>
      </c>
      <c r="D3" s="7">
        <v>5</v>
      </c>
      <c r="E3" s="7"/>
      <c r="F3" s="7"/>
      <c r="G3" s="7"/>
      <c r="H3" s="7"/>
      <c r="I3" s="7"/>
      <c r="J3" s="7"/>
      <c r="K3" s="7"/>
      <c r="L3" s="7" t="s">
        <v>8</v>
      </c>
      <c r="M3" s="7">
        <v>0</v>
      </c>
      <c r="N3" s="7"/>
      <c r="O3" s="7"/>
    </row>
    <row r="4" spans="1:15" x14ac:dyDescent="0.25">
      <c r="A4" s="11">
        <v>2</v>
      </c>
      <c r="B4" s="4" t="s">
        <v>9</v>
      </c>
      <c r="C4" s="12">
        <v>5</v>
      </c>
      <c r="D4" s="7">
        <v>5</v>
      </c>
      <c r="E4" s="7"/>
      <c r="F4" s="7"/>
      <c r="G4" s="7"/>
      <c r="H4" s="7"/>
      <c r="I4" s="7"/>
      <c r="J4" s="7"/>
      <c r="K4" s="7"/>
      <c r="L4" s="7" t="s">
        <v>10</v>
      </c>
      <c r="M4" s="7">
        <v>21</v>
      </c>
      <c r="N4" s="7"/>
      <c r="O4" s="7"/>
    </row>
    <row r="5" spans="1:15" x14ac:dyDescent="0.25">
      <c r="A5" s="11">
        <v>3</v>
      </c>
      <c r="B5" s="4" t="s">
        <v>11</v>
      </c>
      <c r="C5" s="12">
        <v>40</v>
      </c>
      <c r="D5" s="7">
        <f>C5/22*20</f>
        <v>36.36363636363636</v>
      </c>
      <c r="E5" s="7"/>
      <c r="F5" s="7"/>
      <c r="G5" s="7"/>
      <c r="H5" s="7"/>
      <c r="I5" s="7"/>
      <c r="J5" s="7"/>
      <c r="K5" s="7"/>
      <c r="L5" s="13"/>
      <c r="M5" s="7">
        <f>SUM(M1:M4)</f>
        <v>22</v>
      </c>
      <c r="N5" s="7"/>
      <c r="O5" s="7"/>
    </row>
    <row r="6" spans="1:15" x14ac:dyDescent="0.25">
      <c r="A6" s="11">
        <v>4</v>
      </c>
      <c r="B6" s="4" t="s">
        <v>12</v>
      </c>
      <c r="C6" s="12">
        <v>7</v>
      </c>
      <c r="D6" s="7">
        <f>C6/21*15</f>
        <v>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1">
        <v>5</v>
      </c>
      <c r="B7" s="4" t="s">
        <v>13</v>
      </c>
      <c r="C7" s="12">
        <v>7</v>
      </c>
      <c r="D7" s="7">
        <f>C7/21*15</f>
        <v>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11">
        <v>6</v>
      </c>
      <c r="B8" s="4" t="s">
        <v>14</v>
      </c>
      <c r="C8" s="12">
        <v>3.5</v>
      </c>
      <c r="D8" s="7">
        <f>C8/21*11</f>
        <v>1.8333333333333333</v>
      </c>
      <c r="E8" s="7"/>
      <c r="F8" s="7"/>
      <c r="G8" s="7"/>
      <c r="H8" s="7"/>
      <c r="I8" s="14"/>
      <c r="J8" s="7"/>
      <c r="K8" s="7"/>
      <c r="L8" s="7"/>
      <c r="M8" s="7"/>
      <c r="N8" s="7"/>
      <c r="O8" s="7"/>
    </row>
    <row r="9" spans="1:15" x14ac:dyDescent="0.25">
      <c r="A9" s="11">
        <v>7</v>
      </c>
      <c r="B9" s="4" t="s">
        <v>15</v>
      </c>
      <c r="C9" s="12">
        <v>3.5</v>
      </c>
      <c r="D9" s="7">
        <f>C9/21*1</f>
        <v>0.16666666666666666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11">
        <v>8</v>
      </c>
      <c r="B10" s="4" t="s">
        <v>16</v>
      </c>
      <c r="C10" s="12">
        <v>5</v>
      </c>
      <c r="D10" s="7">
        <f t="shared" ref="D10:D13" si="0">C10/21*1</f>
        <v>0.23809523809523808</v>
      </c>
      <c r="E10" s="7"/>
      <c r="F10" s="7"/>
      <c r="G10" s="7"/>
      <c r="H10" s="7"/>
      <c r="I10" s="6"/>
      <c r="J10" s="6"/>
      <c r="K10" s="6"/>
      <c r="L10" s="6"/>
      <c r="M10" s="6"/>
      <c r="N10" s="7"/>
      <c r="O10" s="7"/>
    </row>
    <row r="11" spans="1:15" x14ac:dyDescent="0.25">
      <c r="A11" s="11">
        <v>9</v>
      </c>
      <c r="B11" s="4" t="s">
        <v>17</v>
      </c>
      <c r="C11" s="12">
        <v>5</v>
      </c>
      <c r="D11" s="7">
        <f t="shared" si="0"/>
        <v>0.23809523809523808</v>
      </c>
      <c r="E11" s="7"/>
      <c r="F11" s="7"/>
      <c r="G11" s="7"/>
      <c r="H11" s="7"/>
      <c r="I11" s="6"/>
      <c r="J11" s="6"/>
      <c r="K11" s="6"/>
      <c r="L11" s="6"/>
      <c r="M11" s="6"/>
      <c r="N11" s="7"/>
      <c r="O11" s="7"/>
    </row>
    <row r="12" spans="1:15" x14ac:dyDescent="0.25">
      <c r="A12" s="11"/>
      <c r="B12" s="4" t="s">
        <v>18</v>
      </c>
      <c r="C12" s="12">
        <v>5</v>
      </c>
      <c r="D12" s="7">
        <f t="shared" si="0"/>
        <v>0.23809523809523808</v>
      </c>
      <c r="E12" s="7"/>
      <c r="F12" s="7"/>
      <c r="G12" s="7"/>
      <c r="H12" s="7"/>
      <c r="I12" s="6"/>
      <c r="J12" s="6"/>
      <c r="K12" s="6"/>
      <c r="L12" s="6"/>
      <c r="M12" s="6"/>
      <c r="N12" s="7"/>
      <c r="O12" s="7"/>
    </row>
    <row r="13" spans="1:15" x14ac:dyDescent="0.25">
      <c r="A13" s="11">
        <v>10</v>
      </c>
      <c r="B13" s="4" t="s">
        <v>19</v>
      </c>
      <c r="C13" s="12">
        <v>1.5</v>
      </c>
      <c r="D13" s="7">
        <f t="shared" si="0"/>
        <v>7.1428571428571425E-2</v>
      </c>
      <c r="E13" s="7"/>
      <c r="F13" s="7"/>
      <c r="G13" s="7"/>
      <c r="H13" s="7"/>
      <c r="I13" s="6"/>
      <c r="J13" s="6"/>
      <c r="K13" s="6"/>
      <c r="L13" s="6"/>
      <c r="M13" s="6"/>
      <c r="N13" s="7"/>
      <c r="O13" s="7"/>
    </row>
    <row r="14" spans="1:15" x14ac:dyDescent="0.25">
      <c r="A14" s="11">
        <v>11</v>
      </c>
      <c r="B14" s="4" t="s">
        <v>20</v>
      </c>
      <c r="C14" s="12">
        <v>1.5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A15" s="11">
        <v>12</v>
      </c>
      <c r="B15" s="4" t="s">
        <v>21</v>
      </c>
      <c r="C15" s="12">
        <v>2.5</v>
      </c>
      <c r="D15" s="7">
        <f>C15/21*9</f>
        <v>1.0714285714285714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11"/>
      <c r="B16" s="4" t="s">
        <v>22</v>
      </c>
      <c r="C16" s="12">
        <v>2.5</v>
      </c>
      <c r="D16" s="7">
        <f>C16/21*1</f>
        <v>0.11904761904761904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11">
        <v>13</v>
      </c>
      <c r="B17" s="4" t="s">
        <v>23</v>
      </c>
      <c r="C17" s="12">
        <v>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11">
        <v>14</v>
      </c>
      <c r="B18" s="4" t="s">
        <v>24</v>
      </c>
      <c r="C18" s="12">
        <v>2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5.75" thickBot="1" x14ac:dyDescent="0.3">
      <c r="A19" s="11">
        <v>15</v>
      </c>
      <c r="B19" s="5" t="s">
        <v>25</v>
      </c>
      <c r="C19" s="15">
        <v>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6"/>
      <c r="B20" s="6"/>
      <c r="C20" s="16">
        <f>SUM(C3:C19)</f>
        <v>100</v>
      </c>
      <c r="D20" s="7">
        <f>SUM(D3:D19)</f>
        <v>60.339826839826841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2024-06-28T18:52:54Z</dcterms:modified>
</cp:coreProperties>
</file>