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926E699-A745-45B7-82BE-B2AD82B6680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5" sheetId="8" r:id="rId4"/>
    <sheet name="Sheet6" sheetId="9" r:id="rId5"/>
    <sheet name="Sheet7" sheetId="10" r:id="rId6"/>
    <sheet name="Sheet9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" i="1" l="1"/>
  <c r="E15" i="1"/>
  <c r="G14" i="1"/>
  <c r="B30" i="1"/>
  <c r="I29" i="1" s="1"/>
  <c r="G6" i="1"/>
  <c r="G8" i="1"/>
  <c r="H36" i="1"/>
  <c r="J36" i="1" s="1"/>
  <c r="A36" i="1"/>
  <c r="A35" i="1"/>
  <c r="B20" i="1"/>
  <c r="E6" i="1"/>
  <c r="F6" i="1" s="1"/>
  <c r="C39" i="1"/>
  <c r="C38" i="1"/>
  <c r="H30" i="1"/>
  <c r="H29" i="1"/>
  <c r="H28" i="1"/>
  <c r="H27" i="1"/>
  <c r="H31" i="1"/>
  <c r="C40" i="1"/>
  <c r="F37" i="1"/>
  <c r="G37" i="1" s="1"/>
  <c r="F41" i="1"/>
  <c r="G41" i="1" s="1"/>
  <c r="C41" i="1"/>
  <c r="F40" i="1"/>
  <c r="F38" i="1"/>
  <c r="B10" i="1"/>
  <c r="B11" i="1" s="1"/>
  <c r="B8" i="1"/>
  <c r="B6" i="1"/>
  <c r="B5" i="1"/>
  <c r="B14" i="1" s="1"/>
  <c r="G38" i="1" l="1"/>
  <c r="G40" i="1"/>
  <c r="B12" i="1"/>
  <c r="B13" i="1" s="1"/>
  <c r="C37" i="1"/>
  <c r="C36" i="1"/>
  <c r="C35" i="1"/>
  <c r="B15" i="1" l="1"/>
  <c r="I31" i="1"/>
  <c r="H35" i="1" l="1"/>
  <c r="L36" i="1"/>
  <c r="B17" i="1"/>
  <c r="B21" i="1" s="1"/>
  <c r="I37" i="1"/>
  <c r="I30" i="1"/>
  <c r="B19" i="1" l="1"/>
  <c r="B18" i="1"/>
  <c r="I27" i="1"/>
  <c r="I32" i="1"/>
  <c r="F27" i="1"/>
  <c r="F28" i="1" l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3" i="1"/>
  <c r="G3" i="1" l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<sst xmlns="http://schemas.openxmlformats.org/spreadsheetml/2006/main" count="31" uniqueCount="29">
  <si>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</si>
  <si>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</si>
  <si>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</si>
  <si>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</si>
  <si>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</si>
  <si>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</si>
  <si>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</si>
  <si>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</si>
  <si>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</si>
  <si>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</si>
  <si>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</si>
  <si>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</si>
  <si>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</si>
  <si>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</si>
  <si>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</si>
  <si>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</si>
  <si>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</si>
  <si>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</si>
  <si>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</si>
  <si>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</si>
  <si>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</si>
  <si>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</si>
  <si>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</si>
  <si>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</si>
  <si>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</si>
  <si>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SB</t>
  </si>
  <si>
    <t>Bal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</si>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</sst>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544022</xdr:colOff>
      <xdr:row>42</xdr:row>
      <xdr:rowOff>115433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FD472F-0F0C-4663-88C0-D335B37B3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59222" cy="8116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410738</xdr:colOff>
      <xdr:row>43</xdr:row>
      <xdr:rowOff>67828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81298F-0E15-4E33-857B-349B1902F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35538" cy="8259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601265</xdr:colOff>
      <xdr:row>41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70DF99-F084-4623-ACD6-4C6C5D572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26065" cy="79354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296592</xdr:colOff>
      <xdr:row>41</xdr:row>
      <xdr:rowOff>134459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DE720C-2D16-40C6-9CE0-55B5E59A9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40592" cy="79449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topLeftCell="A10" zoomScaleNormal="100" workbookViewId="0">
      <selection activeCell="G22" sqref="G22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35600</v>
      </c>
      <c r="C3" s="17"/>
      <c r="D3" s="10"/>
      <c r="E3">
        <v>2018</v>
      </c>
      <c r="F3" s="3">
        <v>2024</v>
      </c>
      <c r="G3" s="4">
        <f>F3-E3</f>
        <v>6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32600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f>44.77*10.764</f>
        <v>481.90428000000003</v>
      </c>
      <c r="F6" s="3">
        <f>E6*1.1</f>
        <v>530.09470800000008</v>
      </c>
      <c r="G6" s="14">
        <f>F6*1.35</f>
        <v>715.62785580000013</v>
      </c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6</v>
      </c>
      <c r="C7" s="20"/>
      <c r="D7" s="42"/>
      <c r="F7" s="3"/>
      <c r="G7" s="5">
        <v>23700</v>
      </c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54</v>
      </c>
      <c r="C8" s="20"/>
      <c r="D8" s="42"/>
      <c r="E8" s="6"/>
      <c r="F8" s="56"/>
      <c r="G8" s="5">
        <f>G7*G6</f>
        <v>16960380.182460003</v>
      </c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9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0.09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270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2730</v>
      </c>
      <c r="C13" s="21"/>
      <c r="D13" s="44"/>
      <c r="E13" t="s">
        <v>24</v>
      </c>
      <c r="F13" t="s">
        <v>26</v>
      </c>
      <c r="G13" s="13">
        <v>209630</v>
      </c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32600</v>
      </c>
      <c r="C14" s="17"/>
      <c r="D14" s="10"/>
      <c r="E14" s="6">
        <f>138+60+58+13+26+133+36</f>
        <v>464</v>
      </c>
      <c r="G14" s="13">
        <f>G13/10.764</f>
        <v>19475.102192493498</v>
      </c>
      <c r="H14" s="5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35330</v>
      </c>
      <c r="C15" s="17"/>
      <c r="D15" s="10"/>
      <c r="E15" s="6">
        <f>11.01*12.53</f>
        <v>137.95529999999999</v>
      </c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482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17029060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27</v>
      </c>
      <c r="B18" s="23">
        <f>B17*0.9</f>
        <v>15326154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28</v>
      </c>
      <c r="B19" s="23">
        <f>B17*0.8</f>
        <v>13623248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530*B4</f>
        <v>1590000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42572.65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25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479</v>
      </c>
      <c r="C27" s="8"/>
      <c r="D27" s="8"/>
      <c r="E27" s="8">
        <v>17400000</v>
      </c>
      <c r="F27" s="10">
        <f t="shared" ref="F27:F33" si="0">E27/B27</f>
        <v>36325.678496868473</v>
      </c>
      <c r="G27" s="10"/>
      <c r="H27" s="10" t="e">
        <f>E27/D27</f>
        <v>#DIV/0!</v>
      </c>
      <c r="I27" s="8">
        <f>C27/B27</f>
        <v>0</v>
      </c>
      <c r="J27" s="15"/>
    </row>
    <row r="28" spans="1:14" ht="17.25" x14ac:dyDescent="0.3">
      <c r="B28" s="9">
        <v>1000</v>
      </c>
      <c r="C28" s="8"/>
      <c r="D28" s="8"/>
      <c r="E28" s="8">
        <v>32500000</v>
      </c>
      <c r="F28" s="10">
        <f t="shared" si="0"/>
        <v>32500</v>
      </c>
      <c r="G28" s="10" t="e">
        <f>E28/C28</f>
        <v>#DIV/0!</v>
      </c>
      <c r="H28" s="10" t="e">
        <f>E28/D28</f>
        <v>#DIV/0!</v>
      </c>
      <c r="I28" s="8">
        <f>C28/B28</f>
        <v>0</v>
      </c>
      <c r="J28" s="15"/>
    </row>
    <row r="29" spans="1:14" x14ac:dyDescent="0.25">
      <c r="B29" s="9">
        <v>464</v>
      </c>
      <c r="C29" s="8"/>
      <c r="D29" s="8"/>
      <c r="E29" s="10">
        <v>18300000</v>
      </c>
      <c r="F29" s="10">
        <f t="shared" si="0"/>
        <v>39439.65517241379</v>
      </c>
      <c r="G29" s="10" t="e">
        <f t="shared" ref="G29:G33" si="1">E29/C29</f>
        <v>#DIV/0!</v>
      </c>
      <c r="H29" s="10" t="e">
        <f>E29/D29</f>
        <v>#DIV/0!</v>
      </c>
      <c r="I29" s="8">
        <f>D30/B30</f>
        <v>0</v>
      </c>
    </row>
    <row r="30" spans="1:14" x14ac:dyDescent="0.25">
      <c r="B30" s="9">
        <f>C30/1.4</f>
        <v>1142.8571428571429</v>
      </c>
      <c r="C30" s="8">
        <v>1600</v>
      </c>
      <c r="D30" s="8"/>
      <c r="E30" s="10">
        <v>38000000</v>
      </c>
      <c r="F30" s="10">
        <f t="shared" si="0"/>
        <v>33250</v>
      </c>
      <c r="G30" s="10">
        <f t="shared" si="1"/>
        <v>23750</v>
      </c>
      <c r="H30" s="10" t="e">
        <f>E30/D30</f>
        <v>#DIV/0!</v>
      </c>
      <c r="I30" s="8" t="e">
        <f>#REF!/B30</f>
        <v>#REF!</v>
      </c>
    </row>
    <row r="31" spans="1:14" x14ac:dyDescent="0.25">
      <c r="B31" s="9"/>
      <c r="C31" s="25"/>
      <c r="D31" s="25"/>
      <c r="E31" s="10"/>
      <c r="F31" s="26" t="e">
        <f t="shared" si="0"/>
        <v>#DIV/0!</v>
      </c>
      <c r="G31" s="10" t="e">
        <f t="shared" si="1"/>
        <v>#DIV/0!</v>
      </c>
      <c r="H31" s="26" t="e">
        <f>E31/D31</f>
        <v>#DIV/0!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12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12" x14ac:dyDescent="0.25">
      <c r="A35">
        <f>66*10.764</f>
        <v>710.42399999999998</v>
      </c>
      <c r="B35">
        <v>18500000</v>
      </c>
      <c r="C35">
        <f t="shared" ref="C35:C41" si="2">B35/A35</f>
        <v>26040.78691035213</v>
      </c>
      <c r="D35">
        <v>399000</v>
      </c>
      <c r="E35">
        <v>30000</v>
      </c>
      <c r="F35">
        <f>E35+D35+B35</f>
        <v>18929000</v>
      </c>
      <c r="G35">
        <f>F35/A35</f>
        <v>26644.651644651647</v>
      </c>
      <c r="H35" s="6">
        <f>B15/C35</f>
        <v>1.3567178335135135</v>
      </c>
    </row>
    <row r="36" spans="1:12" x14ac:dyDescent="0.25">
      <c r="A36">
        <f>104*10.764</f>
        <v>1119.4559999999999</v>
      </c>
      <c r="B36">
        <v>27500000</v>
      </c>
      <c r="C36" s="54">
        <f t="shared" si="2"/>
        <v>24565.503244433014</v>
      </c>
      <c r="D36">
        <v>729800</v>
      </c>
      <c r="E36">
        <v>30000</v>
      </c>
      <c r="F36">
        <f>E36+D36+B36</f>
        <v>28259800</v>
      </c>
      <c r="G36">
        <f>F36/A36</f>
        <v>25244.225766801021</v>
      </c>
      <c r="H36" s="6">
        <f>A36/1.2</f>
        <v>932.88</v>
      </c>
      <c r="J36" s="6">
        <f>B36/H36</f>
        <v>29478.603893319614</v>
      </c>
      <c r="L36">
        <f>B15/J36</f>
        <v>1.1984963781818181</v>
      </c>
    </row>
    <row r="37" spans="1:12" x14ac:dyDescent="0.25">
      <c r="B37" s="54"/>
      <c r="C37" s="54" t="e">
        <f t="shared" si="2"/>
        <v>#DIV/0!</v>
      </c>
      <c r="D37">
        <v>835500</v>
      </c>
      <c r="E37">
        <v>30000</v>
      </c>
      <c r="F37">
        <f>E37+D37+B37</f>
        <v>865500</v>
      </c>
      <c r="G37" t="e">
        <f>F37/A37</f>
        <v>#DIV/0!</v>
      </c>
      <c r="I37" s="6" t="e">
        <f>B15/C37</f>
        <v>#DIV/0!</v>
      </c>
    </row>
    <row r="38" spans="1:12" x14ac:dyDescent="0.25">
      <c r="B38" s="54"/>
      <c r="C38" s="54" t="e">
        <f t="shared" si="2"/>
        <v>#DIV/0!</v>
      </c>
      <c r="D38" s="50">
        <v>1248000</v>
      </c>
      <c r="E38" s="50">
        <v>30000</v>
      </c>
      <c r="F38" s="50">
        <f>E38+D38+B38</f>
        <v>1278000</v>
      </c>
      <c r="G38" s="50" t="e">
        <f>F38/A38</f>
        <v>#DIV/0!</v>
      </c>
    </row>
    <row r="39" spans="1:12" ht="15.75" x14ac:dyDescent="0.25">
      <c r="A39" s="55"/>
      <c r="B39" s="54"/>
      <c r="C39" s="54" t="e">
        <f t="shared" si="2"/>
        <v>#DIV/0!</v>
      </c>
    </row>
    <row r="40" spans="1:12" ht="15.75" x14ac:dyDescent="0.25">
      <c r="A40" s="53"/>
      <c r="B40" s="50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12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12" ht="15.75" x14ac:dyDescent="0.25">
      <c r="A42" s="30"/>
    </row>
    <row r="43" spans="1:12" ht="15.75" x14ac:dyDescent="0.25">
      <c r="A43" s="30"/>
    </row>
    <row r="44" spans="1:12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Sheet8</vt:lpstr>
      <vt:lpstr>Sheet2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2024-07-01T10:23:41Z</dcterms:modified>
</cp:coreProperties>
</file>