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Pedder Road\Neeraj Rakesh Shukla\"/>
    </mc:Choice>
  </mc:AlternateContent>
  <xr:revisionPtr revIDLastSave="0" documentId="13_ncr:1_{2807E4B7-8383-495E-9230-3703D555E38C}" xr6:coauthVersionLast="45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25" i="4" l="1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6" i="23" s="1"/>
  <c r="C10" i="23" l="1"/>
  <c r="C11" i="23" s="1"/>
  <c r="C12" i="23" s="1"/>
  <c r="C13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<sst xmlns="http://schemas.openxmlformats.org/spreadsheetml/2006/main" count="131" uniqueCount="89">
  <si>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</si>
  <si>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</si>
  <si>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</si>
  <si>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</si>
  <si>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</si>
  <si>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</si>
  <si>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</si>
  <si>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</si>
  <si>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</si>
  <si>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</si>
  <si>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</si>
  <si>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</si>
  <si>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</si>
  <si>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</si>
  <si>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</si>
  <si>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</si>
  <si>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</si>
  <si>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</si>
  <si>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</si>
  <si>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</si>
  <si>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</si>
  <si>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</si>
  <si>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</si>
  <si>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</si>
  <si>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</si>
  <si>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</si>
  <si>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</si>
  <si>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</si>
  <si>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</si>
  <si>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</si>
  <si>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</si>
  <si>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</si>
  <si>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</si>
  <si>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</si>
  <si>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</si>
  <si>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</si>
  <si>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</si>
  <si>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</si>
  <si>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</si>
  <si>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</si>
  <si>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</si>
  <si>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</si>
  <si>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</si>
  <si>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</si>
  <si>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</si>
  <si>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</si>
  <si>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</si>
  <si>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</si>
  <si>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</si>
  <si>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</si>
  <si>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</si>
  <si>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</si>
  <si>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</si>
  <si>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</si>
  <si>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</si>
  <si>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</si>
  <si>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</si>
  <si>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</si>
  <si>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</si>
  <si>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</si>
  <si>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</si>
  <si>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</si>
  <si>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</si>
  <si>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</si>
  <si>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</si>
  <si>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</si>
  <si>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</si>
  <si>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</si>
  <si>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</si>
  <si>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</si>
  <si>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</si>
  <si>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</si>
  <si>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</si>
  <si>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</si>
  <si>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</si>
  <si>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</si>
  <si>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</si>
  <si>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</si>
  <si>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</si>
  <si>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</si>
  <si>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</si>
  <si>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</si>
  <si>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</si>
  <si>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</si>
  <si>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</si>
  <si>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IGR-16.06.24</t>
  </si>
  <si>
    <t>IGR-30.05.24</t>
  </si>
  <si>
    <t>IGR-24.05.24</t>
  </si>
  <si>
    <t>IGR-15.03.24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</si>
</sst>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F623D2-DA40-4DFA-ADBC-6B40AD1BD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9CCD80-355F-432F-8B5F-17A15D83E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299D77-1280-4913-B42B-F8F17AA4E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3366B6-FE84-49D8-99F8-B17535347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506087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0D6624-D39D-405C-826C-9BE89EEFB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40487" cy="8783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315560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EB6BD9-8DDD-4A0A-8D3B-A381365C4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9960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353665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ADCAC02-8E6E-40F8-8E64-9376A18BF1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88065" cy="87832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292195.63099999999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321595.63099999999</v>
      </c>
      <c r="D9" s="62" t="s">
        <v>62</v>
      </c>
      <c r="E9" s="63">
        <f>C9/10.764</f>
        <v>29876.963117800075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2015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9</v>
      </c>
      <c r="D13" s="69">
        <f>D12-C13</f>
        <v>91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F22" sqref="F22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13500</v>
      </c>
      <c r="D3" s="24" t="s">
        <v>76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9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51</v>
      </c>
      <c r="D8" s="26">
        <v>2015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13.5</v>
      </c>
      <c r="D10" s="26"/>
      <c r="F10" s="19"/>
    </row>
    <row r="11" spans="1:6" x14ac:dyDescent="0.25">
      <c r="A11" s="16"/>
      <c r="B11" s="27"/>
      <c r="C11" s="28">
        <f>C10%</f>
        <v>0.13500000000000001</v>
      </c>
      <c r="D11" s="28"/>
      <c r="F11" s="19"/>
    </row>
    <row r="12" spans="1:6" x14ac:dyDescent="0.25">
      <c r="A12" s="16" t="s">
        <v>21</v>
      </c>
      <c r="B12" s="20"/>
      <c r="C12" s="21">
        <f>C6*C11</f>
        <v>337.5</v>
      </c>
      <c r="D12" s="19"/>
    </row>
    <row r="13" spans="1:6" x14ac:dyDescent="0.25">
      <c r="A13" s="16" t="s">
        <v>22</v>
      </c>
      <c r="B13" s="20"/>
      <c r="C13" s="21">
        <f>C6-C12</f>
        <v>2162.5</v>
      </c>
      <c r="D13" s="19"/>
    </row>
    <row r="14" spans="1:6" x14ac:dyDescent="0.25">
      <c r="A14" s="16" t="s">
        <v>15</v>
      </c>
      <c r="B14" s="20"/>
      <c r="C14" s="21">
        <f>C5</f>
        <v>11000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13162.5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ACA</v>
      </c>
      <c r="B18" s="7"/>
      <c r="C18" s="31">
        <v>418</v>
      </c>
      <c r="D18" s="19"/>
    </row>
    <row r="19" spans="1:4" x14ac:dyDescent="0.25">
      <c r="A19" s="16" t="s">
        <v>74</v>
      </c>
      <c r="B19" s="6"/>
      <c r="C19" s="32">
        <f>C18*C16</f>
        <v>5501925</v>
      </c>
      <c r="D19" s="33"/>
    </row>
    <row r="20" spans="1:4" x14ac:dyDescent="0.25">
      <c r="A20" s="16" t="s">
        <v>24</v>
      </c>
      <c r="C20" s="34">
        <f>C19*90%</f>
        <v>4951732.5</v>
      </c>
      <c r="D20" s="19"/>
    </row>
    <row r="21" spans="1:4" x14ac:dyDescent="0.25">
      <c r="A21" s="16" t="s">
        <v>25</v>
      </c>
      <c r="C21" s="34">
        <f>C19*80%</f>
        <v>4401540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1045000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11462.34375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35" sqref="F3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340</v>
      </c>
      <c r="C2" s="4">
        <f t="shared" ref="C2:C16" si="1">B2*1.2</f>
        <v>408</v>
      </c>
      <c r="D2" s="4">
        <f t="shared" ref="D2:D16" si="2">C2*1.2</f>
        <v>489.59999999999997</v>
      </c>
      <c r="E2" s="5">
        <f t="shared" ref="E2:E16" si="3">R2</f>
        <v>4500000</v>
      </c>
      <c r="F2" s="76">
        <f t="shared" ref="F2:F15" si="4">ROUND((E2/B2),0)</f>
        <v>13235</v>
      </c>
      <c r="G2" s="76">
        <f t="shared" ref="G2:G15" si="5">ROUND((E2/C2),0)</f>
        <v>11029</v>
      </c>
      <c r="H2" s="76">
        <f t="shared" ref="H2:H15" si="6">ROUND((E2/D2),0)</f>
        <v>9191</v>
      </c>
      <c r="I2" s="76">
        <f t="shared" ref="I2:I15" si="7">T2</f>
        <v>0</v>
      </c>
      <c r="J2" s="76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340</v>
      </c>
      <c r="R2" s="77">
        <v>4500000</v>
      </c>
      <c r="S2" s="77" t="s">
        <v>85</v>
      </c>
    </row>
    <row r="3" spans="1:19" x14ac:dyDescent="0.25">
      <c r="A3" s="4">
        <v>2</v>
      </c>
      <c r="B3" s="4">
        <f t="shared" si="0"/>
        <v>340</v>
      </c>
      <c r="C3" s="4">
        <f t="shared" si="1"/>
        <v>408</v>
      </c>
      <c r="D3" s="4">
        <f t="shared" si="2"/>
        <v>489.59999999999997</v>
      </c>
      <c r="E3" s="5">
        <f t="shared" si="3"/>
        <v>4700000</v>
      </c>
      <c r="F3" s="4">
        <f t="shared" si="4"/>
        <v>13824</v>
      </c>
      <c r="G3" s="4">
        <f t="shared" si="5"/>
        <v>11520</v>
      </c>
      <c r="H3" s="4">
        <f t="shared" si="6"/>
        <v>9600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340</v>
      </c>
      <c r="R3" s="2">
        <v>4700000</v>
      </c>
      <c r="S3" s="2" t="s">
        <v>86</v>
      </c>
    </row>
    <row r="4" spans="1:19" x14ac:dyDescent="0.25">
      <c r="A4" s="4">
        <v>3</v>
      </c>
      <c r="B4" s="4">
        <f t="shared" si="0"/>
        <v>402</v>
      </c>
      <c r="C4" s="4">
        <f t="shared" si="1"/>
        <v>482.4</v>
      </c>
      <c r="D4" s="4">
        <f t="shared" si="2"/>
        <v>578.88</v>
      </c>
      <c r="E4" s="5">
        <f t="shared" si="3"/>
        <v>4750000</v>
      </c>
      <c r="F4" s="76">
        <f t="shared" si="4"/>
        <v>11816</v>
      </c>
      <c r="G4" s="76">
        <f t="shared" si="5"/>
        <v>9847</v>
      </c>
      <c r="H4" s="76">
        <f t="shared" si="6"/>
        <v>8206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402</v>
      </c>
      <c r="R4" s="77">
        <v>4750000</v>
      </c>
      <c r="S4" s="77" t="s">
        <v>87</v>
      </c>
    </row>
    <row r="5" spans="1:19" x14ac:dyDescent="0.25">
      <c r="A5" s="4">
        <v>4</v>
      </c>
      <c r="B5" s="4">
        <f t="shared" si="0"/>
        <v>340</v>
      </c>
      <c r="C5" s="4">
        <f t="shared" si="1"/>
        <v>408</v>
      </c>
      <c r="D5" s="4">
        <f t="shared" si="2"/>
        <v>489.59999999999997</v>
      </c>
      <c r="E5" s="5">
        <f t="shared" si="3"/>
        <v>4550000</v>
      </c>
      <c r="F5" s="79">
        <f t="shared" si="4"/>
        <v>13382</v>
      </c>
      <c r="G5" s="79">
        <f t="shared" si="5"/>
        <v>11152</v>
      </c>
      <c r="H5" s="79">
        <f t="shared" si="6"/>
        <v>9293</v>
      </c>
      <c r="I5" s="79">
        <f t="shared" si="7"/>
        <v>0</v>
      </c>
      <c r="J5" s="79">
        <f t="shared" si="8"/>
        <v>0</v>
      </c>
      <c r="K5" s="80"/>
      <c r="L5" s="80"/>
      <c r="M5" s="80"/>
      <c r="N5" s="80"/>
      <c r="O5" s="80">
        <v>0</v>
      </c>
      <c r="P5" s="80">
        <f t="shared" si="9"/>
        <v>0</v>
      </c>
      <c r="Q5" s="80">
        <v>340</v>
      </c>
      <c r="R5" s="81">
        <v>4550000</v>
      </c>
      <c r="S5" s="81" t="s">
        <v>88</v>
      </c>
    </row>
    <row r="6" spans="1:19" x14ac:dyDescent="0.25">
      <c r="A6" s="4">
        <v>5</v>
      </c>
      <c r="B6" s="4">
        <f t="shared" si="0"/>
        <v>410</v>
      </c>
      <c r="C6" s="4">
        <f t="shared" si="1"/>
        <v>492</v>
      </c>
      <c r="D6" s="4">
        <f t="shared" si="2"/>
        <v>590.4</v>
      </c>
      <c r="E6" s="5">
        <f t="shared" si="3"/>
        <v>5499000</v>
      </c>
      <c r="F6" s="4">
        <f t="shared" si="4"/>
        <v>13412</v>
      </c>
      <c r="G6" s="4">
        <f t="shared" si="5"/>
        <v>11177</v>
      </c>
      <c r="H6" s="4">
        <f t="shared" si="6"/>
        <v>9314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v>410</v>
      </c>
      <c r="R6" s="2">
        <v>5499000</v>
      </c>
      <c r="S6" s="2"/>
    </row>
    <row r="7" spans="1:19" x14ac:dyDescent="0.25">
      <c r="A7" s="4">
        <v>6</v>
      </c>
      <c r="B7" s="4">
        <f t="shared" si="0"/>
        <v>392</v>
      </c>
      <c r="C7" s="4">
        <f t="shared" si="1"/>
        <v>470.4</v>
      </c>
      <c r="D7" s="4">
        <f t="shared" si="2"/>
        <v>564.4799999999999</v>
      </c>
      <c r="E7" s="5">
        <f t="shared" si="3"/>
        <v>5300000</v>
      </c>
      <c r="F7" s="76">
        <f t="shared" si="4"/>
        <v>13520</v>
      </c>
      <c r="G7" s="76">
        <f t="shared" si="5"/>
        <v>11267</v>
      </c>
      <c r="H7" s="76">
        <f t="shared" si="6"/>
        <v>9389</v>
      </c>
      <c r="I7" s="76">
        <f t="shared" si="7"/>
        <v>0</v>
      </c>
      <c r="J7" s="76">
        <f t="shared" si="8"/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392</v>
      </c>
      <c r="R7" s="77">
        <v>5300000</v>
      </c>
      <c r="S7" s="2"/>
    </row>
    <row r="8" spans="1:19" x14ac:dyDescent="0.25">
      <c r="A8" s="4">
        <v>7</v>
      </c>
      <c r="B8" s="4">
        <f t="shared" si="0"/>
        <v>406</v>
      </c>
      <c r="C8" s="4">
        <f t="shared" si="1"/>
        <v>487.2</v>
      </c>
      <c r="D8" s="4">
        <f t="shared" si="2"/>
        <v>584.64</v>
      </c>
      <c r="E8" s="5">
        <f t="shared" si="3"/>
        <v>6000000</v>
      </c>
      <c r="F8" s="76">
        <f t="shared" si="4"/>
        <v>14778</v>
      </c>
      <c r="G8" s="76">
        <f t="shared" si="5"/>
        <v>12315</v>
      </c>
      <c r="H8" s="76">
        <f t="shared" si="6"/>
        <v>10263</v>
      </c>
      <c r="I8" s="76">
        <f t="shared" si="7"/>
        <v>0</v>
      </c>
      <c r="J8" s="76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406</v>
      </c>
      <c r="R8" s="77">
        <v>6000000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ref="Q9:Q10" si="10">P9/1.2</f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  <c r="G25" s="10">
        <f>46.61*10.764</f>
        <v>501.71003999999994</v>
      </c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465</v>
      </c>
    </row>
    <row r="28" spans="1:19" s="10" customFormat="1" x14ac:dyDescent="0.25">
      <c r="C28" s="71" t="s">
        <v>75</v>
      </c>
      <c r="D28" s="71"/>
      <c r="F28" s="56" t="s">
        <v>84</v>
      </c>
      <c r="G28" s="56">
        <v>418</v>
      </c>
    </row>
    <row r="29" spans="1:19" s="10" customFormat="1" x14ac:dyDescent="0.25">
      <c r="C29" s="71" t="s">
        <v>1</v>
      </c>
      <c r="D29" s="71"/>
      <c r="F29" s="56" t="s">
        <v>72</v>
      </c>
      <c r="G29" s="56">
        <v>502</v>
      </c>
      <c r="H29" s="10">
        <f>G29/G28</f>
        <v>1.200956937799043</v>
      </c>
    </row>
    <row r="30" spans="1:19" s="10" customFormat="1" x14ac:dyDescent="0.25">
      <c r="F30" s="56" t="s">
        <v>73</v>
      </c>
      <c r="G30" s="56">
        <v>12000</v>
      </c>
    </row>
    <row r="31" spans="1:19" s="10" customFormat="1" x14ac:dyDescent="0.25">
      <c r="C31" s="74"/>
      <c r="D31" s="74"/>
      <c r="F31" s="74" t="s">
        <v>74</v>
      </c>
      <c r="G31" s="74">
        <f>G29*G30</f>
        <v>6024000</v>
      </c>
      <c r="H31" s="10" t="e">
        <f>G31/D29</f>
        <v>#DIV/0!</v>
      </c>
    </row>
    <row r="32" spans="1:19" s="10" customFormat="1" x14ac:dyDescent="0.25">
      <c r="C32" s="74"/>
      <c r="D32" s="74"/>
      <c r="F32" s="74" t="s">
        <v>24</v>
      </c>
      <c r="G32" s="74">
        <f>G31*90%</f>
        <v>5421600</v>
      </c>
    </row>
    <row r="33" spans="3:7" s="10" customFormat="1" x14ac:dyDescent="0.25">
      <c r="C33" s="74"/>
      <c r="D33" s="74"/>
      <c r="F33" s="74" t="s">
        <v>25</v>
      </c>
      <c r="G33" s="74">
        <f>G31*80%</f>
        <v>4819200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2024-06-28T12:10:39Z</dcterms:modified>
</cp:coreProperties>
</file>