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Seawood\Niyati Venture Pvt. Ltd\"/>
    </mc:Choice>
  </mc:AlternateContent>
  <xr:revisionPtr revIDLastSave="0" documentId="13_ncr:1_{7EDED5A2-C4CC-4928-B221-ABA5F5D587D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Q23" i="4"/>
  <c r="H26" i="4"/>
  <c r="H24" i="4"/>
  <c r="P12" i="4" l="1"/>
  <c r="P11" i="4"/>
  <c r="Q10" i="4"/>
  <c r="P9" i="4"/>
  <c r="Q8" i="4"/>
  <c r="Q7" i="4"/>
  <c r="P6" i="4"/>
  <c r="Q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<sst xmlns="http://schemas.openxmlformats.org/spreadsheetml/2006/main" count="42" uniqueCount="31">
  <si>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</si>
  <si>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</si>
  <si>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</si>
  <si>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</si>
  <si>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</si>
  <si>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</si>
  <si>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</si>
  <si>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</si>
  <si>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</si>
  <si>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</si>
  <si>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</si>
  <si>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</si>
  <si>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</si>
  <si>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Industrial Unit No. 122, 123 &amp; 124, 1st Floor, “Solaris No. II Premises Co-op. Soc. Ltd.”, Saki Vihar Road, 
Opp. L &amp; T Gate No. 6, Powai</t>
  </si>
  <si>
    <t>ca</t>
  </si>
  <si>
    <t>loft</t>
  </si>
  <si>
    <t xml:space="preserve">Unit No. </t>
  </si>
  <si>
    <t>totla</t>
  </si>
  <si>
    <t>rate</t>
  </si>
  <si>
    <t>fmv</t>
  </si>
  <si>
    <t xml:space="preserve">Built Up </t>
  </si>
  <si>
    <t>total</t>
  </si>
  <si>
    <t>previous report  - 2022</t>
  </si>
  <si>
    <t xml:space="preserve">solaris 2 </t>
  </si>
  <si>
    <t>solaris 1</t>
  </si>
  <si>
    <t>04.05.23</t>
  </si>
  <si>
    <t>19.06.24</t>
  </si>
  <si>
    <t>08.11.23</t>
  </si>
  <si>
    <t>06.09.23</t>
  </si>
  <si>
    <t>18000 to 20000 on ca</t>
  </si>
  <si>
    <t>oc - 1992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</si>
</sst>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5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0" fillId="0" borderId="0" xfId="0" applyBorder="1"/>
    <xf numFmtId="0" fontId="4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right" vertical="center" wrapText="1"/>
    </xf>
    <xf numFmtId="0" fontId="2" fillId="0" borderId="0" xfId="0" applyFont="1" applyBorder="1"/>
    <xf numFmtId="0" fontId="0" fillId="0" borderId="0" xfId="0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2197A4-FE91-4CB3-8AEF-23C759FE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7FCB8F-0BBC-40DE-AAFC-DC49CB32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72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353325</xdr:colOff>
      <xdr:row>47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ED1FD6-96DB-486D-94B4-F29B763F5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449325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601350</xdr:colOff>
      <xdr:row>51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FFD0D8-0D03-4807-A060-A128B570B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35750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163224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DDBB77-E205-4EE3-93F9-87D84549D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07224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6C9E9A-03E3-4C1C-BB7A-025FAF0B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229908</xdr:colOff>
      <xdr:row>50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70B8AF-95DF-4513-BD21-E41E6A5D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73908" cy="8221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468066</xdr:colOff>
      <xdr:row>49</xdr:row>
      <xdr:rowOff>125145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7B6117-A1D4-409F-843C-646F96B0F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612066" cy="94596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AB8D4-2D3C-4FCA-A42A-399949C01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C1AEE7-BC24-4706-A2B3-36AF5B7BF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8BD93-62EB-4EBC-AE74-C17874E71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1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7" sqref="R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1750</v>
      </c>
      <c r="C2" s="4">
        <f>B2*1.2</f>
        <v>2100</v>
      </c>
      <c r="D2" s="4">
        <f t="shared" ref="D2:D13" si="2">C2*1.2</f>
        <v>2520</v>
      </c>
      <c r="E2" s="5">
        <f t="shared" ref="E2:E13" si="3">R2</f>
        <v>35000000</v>
      </c>
      <c r="F2" s="10">
        <f t="shared" ref="F2:F13" si="4">ROUND((E2/B2),0)</f>
        <v>20000</v>
      </c>
      <c r="G2" s="15">
        <f t="shared" ref="G2:G13" si="5">ROUND((E2/C2),0)</f>
        <v>16667</v>
      </c>
      <c r="H2" s="10">
        <f t="shared" ref="H2:H13" si="6">ROUND((E2/D2),0)</f>
        <v>13889</v>
      </c>
      <c r="I2" s="4" t="e">
        <f>#REF!</f>
        <v>#REF!</v>
      </c>
      <c r="J2" s="4" t="str">
        <f t="shared" ref="J2:J13" si="7">S2</f>
        <v>solaris 1</v>
      </c>
      <c r="O2">
        <v>0</v>
      </c>
      <c r="P2">
        <f t="shared" ref="P2:P12" si="8">O2/1.2</f>
        <v>0</v>
      </c>
      <c r="Q2">
        <v>1750</v>
      </c>
      <c r="R2" s="2">
        <v>35000000</v>
      </c>
      <c r="S2" s="8" t="s">
        <v>24</v>
      </c>
      <c r="T2" s="8"/>
    </row>
    <row r="3" spans="1:20" x14ac:dyDescent="0.25">
      <c r="A3" s="4">
        <f t="shared" si="0"/>
        <v>0</v>
      </c>
      <c r="B3" s="4">
        <f t="shared" si="1"/>
        <v>1600</v>
      </c>
      <c r="C3" s="4">
        <f t="shared" ref="C3:C15" si="9">B3*1.2</f>
        <v>1920</v>
      </c>
      <c r="D3" s="4">
        <f t="shared" si="2"/>
        <v>2304</v>
      </c>
      <c r="E3" s="5">
        <f t="shared" si="3"/>
        <v>25000000</v>
      </c>
      <c r="F3" s="10">
        <f t="shared" si="4"/>
        <v>15625</v>
      </c>
      <c r="G3" s="10">
        <f t="shared" si="5"/>
        <v>13021</v>
      </c>
      <c r="H3" s="10">
        <f t="shared" si="6"/>
        <v>10851</v>
      </c>
      <c r="I3" s="4" t="e">
        <f>#REF!</f>
        <v>#REF!</v>
      </c>
      <c r="J3" s="4" t="str">
        <f t="shared" si="7"/>
        <v xml:space="preserve">solaris 2 </v>
      </c>
      <c r="O3">
        <v>0</v>
      </c>
      <c r="P3">
        <f t="shared" si="8"/>
        <v>0</v>
      </c>
      <c r="Q3">
        <v>1600</v>
      </c>
      <c r="R3" s="2">
        <v>25000000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2500</v>
      </c>
      <c r="C4" s="4">
        <f t="shared" si="9"/>
        <v>3000</v>
      </c>
      <c r="D4" s="4">
        <f t="shared" si="2"/>
        <v>3600</v>
      </c>
      <c r="E4" s="5">
        <f t="shared" si="3"/>
        <v>60000000</v>
      </c>
      <c r="F4" s="10">
        <f t="shared" si="4"/>
        <v>24000</v>
      </c>
      <c r="G4" s="15">
        <f t="shared" si="5"/>
        <v>20000</v>
      </c>
      <c r="H4" s="10">
        <f t="shared" si="6"/>
        <v>16667</v>
      </c>
      <c r="I4" s="4" t="e">
        <f>#REF!</f>
        <v>#REF!</v>
      </c>
      <c r="J4" s="4">
        <f t="shared" si="7"/>
        <v>0</v>
      </c>
      <c r="O4">
        <v>0</v>
      </c>
      <c r="P4">
        <v>3000</v>
      </c>
      <c r="Q4">
        <f t="shared" ref="Q4:Q10" si="10">P4/1.2</f>
        <v>2500</v>
      </c>
      <c r="R4" s="2">
        <v>60000000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1383.3333333333335</v>
      </c>
      <c r="C5" s="4">
        <f t="shared" si="9"/>
        <v>1660.0000000000002</v>
      </c>
      <c r="D5" s="4">
        <f t="shared" si="2"/>
        <v>1992.0000000000002</v>
      </c>
      <c r="E5" s="5">
        <f t="shared" si="3"/>
        <v>22500000</v>
      </c>
      <c r="F5" s="10">
        <f t="shared" si="4"/>
        <v>16265</v>
      </c>
      <c r="G5" s="10">
        <f t="shared" si="5"/>
        <v>13554</v>
      </c>
      <c r="H5" s="10">
        <f t="shared" si="6"/>
        <v>11295</v>
      </c>
      <c r="I5" s="4" t="e">
        <f>#REF!</f>
        <v>#REF!</v>
      </c>
      <c r="J5" s="4">
        <f t="shared" si="7"/>
        <v>0</v>
      </c>
      <c r="O5">
        <v>0</v>
      </c>
      <c r="P5">
        <v>1660</v>
      </c>
      <c r="Q5">
        <f t="shared" si="10"/>
        <v>1383.3333333333335</v>
      </c>
      <c r="R5" s="2">
        <v>22500000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1660</v>
      </c>
      <c r="C6" s="4">
        <f t="shared" si="9"/>
        <v>1992</v>
      </c>
      <c r="D6" s="4">
        <f t="shared" si="2"/>
        <v>2390.4</v>
      </c>
      <c r="E6" s="5">
        <f t="shared" si="3"/>
        <v>27500000</v>
      </c>
      <c r="F6" s="10">
        <f t="shared" si="4"/>
        <v>16566</v>
      </c>
      <c r="G6" s="10">
        <f t="shared" si="5"/>
        <v>13805</v>
      </c>
      <c r="H6" s="10">
        <f t="shared" si="6"/>
        <v>11504</v>
      </c>
      <c r="I6" s="4" t="e">
        <f>#REF!</f>
        <v>#REF!</v>
      </c>
      <c r="J6" s="4" t="str">
        <f t="shared" si="7"/>
        <v xml:space="preserve">solaris 2 </v>
      </c>
      <c r="O6">
        <v>0</v>
      </c>
      <c r="P6">
        <f t="shared" si="8"/>
        <v>0</v>
      </c>
      <c r="Q6">
        <v>1660</v>
      </c>
      <c r="R6" s="2">
        <v>27500000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2757.5</v>
      </c>
      <c r="C7" s="4">
        <f t="shared" si="9"/>
        <v>3309</v>
      </c>
      <c r="D7" s="4">
        <f t="shared" si="2"/>
        <v>3970.7999999999997</v>
      </c>
      <c r="E7" s="5">
        <f t="shared" si="3"/>
        <v>30519000</v>
      </c>
      <c r="F7" s="10">
        <f t="shared" si="4"/>
        <v>11068</v>
      </c>
      <c r="G7" s="10">
        <f t="shared" si="5"/>
        <v>9223</v>
      </c>
      <c r="H7" s="10">
        <f t="shared" si="6"/>
        <v>7686</v>
      </c>
      <c r="I7" s="4" t="e">
        <f>#REF!</f>
        <v>#REF!</v>
      </c>
      <c r="J7" s="4">
        <f t="shared" si="7"/>
        <v>0</v>
      </c>
      <c r="O7">
        <v>0</v>
      </c>
      <c r="P7">
        <v>3309</v>
      </c>
      <c r="Q7">
        <f t="shared" si="10"/>
        <v>2757.5</v>
      </c>
      <c r="R7" s="2">
        <v>30519000</v>
      </c>
      <c r="S7" s="8"/>
      <c r="T7" s="8"/>
    </row>
    <row r="8" spans="1:20" x14ac:dyDescent="0.25">
      <c r="A8" s="4">
        <f t="shared" si="0"/>
        <v>0</v>
      </c>
      <c r="B8" s="4">
        <f t="shared" si="1"/>
        <v>325.07280000000003</v>
      </c>
      <c r="C8" s="4">
        <f t="shared" si="9"/>
        <v>390.08736000000005</v>
      </c>
      <c r="D8" s="4">
        <f t="shared" si="2"/>
        <v>468.10483200000004</v>
      </c>
      <c r="E8" s="5">
        <f t="shared" si="3"/>
        <v>5800000</v>
      </c>
      <c r="F8" s="10">
        <f t="shared" si="4"/>
        <v>17842</v>
      </c>
      <c r="G8" s="15">
        <f t="shared" si="5"/>
        <v>14868</v>
      </c>
      <c r="H8" s="10">
        <f t="shared" si="6"/>
        <v>12390</v>
      </c>
      <c r="I8" s="4" t="e">
        <f>#REF!</f>
        <v>#REF!</v>
      </c>
      <c r="J8" s="4" t="str">
        <f t="shared" si="7"/>
        <v xml:space="preserve">solaris 2 </v>
      </c>
      <c r="O8">
        <v>0</v>
      </c>
      <c r="P8">
        <f>36.24*10.764</f>
        <v>390.08735999999999</v>
      </c>
      <c r="Q8">
        <f t="shared" si="10"/>
        <v>325.07280000000003</v>
      </c>
      <c r="R8" s="2">
        <v>5800000</v>
      </c>
      <c r="S8" s="8" t="s">
        <v>23</v>
      </c>
      <c r="T8" s="8" t="s">
        <v>25</v>
      </c>
    </row>
    <row r="9" spans="1:20" x14ac:dyDescent="0.25">
      <c r="A9" s="4">
        <f t="shared" si="0"/>
        <v>0</v>
      </c>
      <c r="B9" s="4">
        <f t="shared" si="1"/>
        <v>282</v>
      </c>
      <c r="C9" s="4">
        <f t="shared" si="9"/>
        <v>338.4</v>
      </c>
      <c r="D9" s="4">
        <f t="shared" si="2"/>
        <v>406.08</v>
      </c>
      <c r="E9" s="5">
        <f t="shared" si="3"/>
        <v>4800000</v>
      </c>
      <c r="F9" s="10">
        <f t="shared" si="4"/>
        <v>17021</v>
      </c>
      <c r="G9" s="10">
        <f t="shared" si="5"/>
        <v>14184</v>
      </c>
      <c r="H9" s="10">
        <f t="shared" si="6"/>
        <v>11820</v>
      </c>
      <c r="I9" s="4" t="e">
        <f>#REF!</f>
        <v>#REF!</v>
      </c>
      <c r="J9" s="4" t="str">
        <f t="shared" si="7"/>
        <v>solaris 1</v>
      </c>
      <c r="O9">
        <v>0</v>
      </c>
      <c r="P9">
        <f t="shared" si="8"/>
        <v>0</v>
      </c>
      <c r="Q9">
        <v>282</v>
      </c>
      <c r="R9" s="2">
        <v>4800000</v>
      </c>
      <c r="S9" s="8" t="s">
        <v>24</v>
      </c>
      <c r="T9" s="8" t="s">
        <v>26</v>
      </c>
    </row>
    <row r="10" spans="1:20" x14ac:dyDescent="0.25">
      <c r="A10" s="4">
        <f t="shared" si="0"/>
        <v>0</v>
      </c>
      <c r="B10" s="4">
        <f t="shared" si="1"/>
        <v>370.83333333333337</v>
      </c>
      <c r="C10" s="4">
        <f t="shared" si="9"/>
        <v>445.00000000000006</v>
      </c>
      <c r="D10" s="4">
        <f t="shared" si="2"/>
        <v>534</v>
      </c>
      <c r="E10" s="5">
        <f t="shared" si="3"/>
        <v>5500000</v>
      </c>
      <c r="F10" s="10">
        <f t="shared" si="4"/>
        <v>14831</v>
      </c>
      <c r="G10" s="10">
        <f t="shared" si="5"/>
        <v>12360</v>
      </c>
      <c r="H10" s="10">
        <f t="shared" si="6"/>
        <v>10300</v>
      </c>
      <c r="I10" s="4" t="e">
        <f>#REF!</f>
        <v>#REF!</v>
      </c>
      <c r="J10" s="4" t="str">
        <f t="shared" si="7"/>
        <v>solaris 1</v>
      </c>
      <c r="O10">
        <v>0</v>
      </c>
      <c r="P10">
        <v>445</v>
      </c>
      <c r="Q10">
        <f t="shared" si="10"/>
        <v>370.83333333333337</v>
      </c>
      <c r="R10" s="2">
        <v>5500000</v>
      </c>
      <c r="S10" s="8" t="s">
        <v>24</v>
      </c>
      <c r="T10" s="8" t="s">
        <v>27</v>
      </c>
    </row>
    <row r="11" spans="1:20" x14ac:dyDescent="0.25">
      <c r="A11" s="4">
        <f t="shared" si="0"/>
        <v>0</v>
      </c>
      <c r="B11" s="4">
        <f t="shared" si="1"/>
        <v>433</v>
      </c>
      <c r="C11" s="4">
        <f t="shared" si="9"/>
        <v>519.6</v>
      </c>
      <c r="D11" s="4">
        <f t="shared" si="2"/>
        <v>623.52</v>
      </c>
      <c r="E11" s="5">
        <f t="shared" si="3"/>
        <v>5863000</v>
      </c>
      <c r="F11" s="10">
        <f t="shared" si="4"/>
        <v>13540</v>
      </c>
      <c r="G11" s="10">
        <f t="shared" si="5"/>
        <v>11284</v>
      </c>
      <c r="H11" s="10">
        <f t="shared" si="6"/>
        <v>9403</v>
      </c>
      <c r="I11" s="4" t="e">
        <f>#REF!</f>
        <v>#REF!</v>
      </c>
      <c r="J11" s="4" t="str">
        <f t="shared" si="7"/>
        <v>solaris 1</v>
      </c>
      <c r="O11">
        <v>0</v>
      </c>
      <c r="P11">
        <f t="shared" si="8"/>
        <v>0</v>
      </c>
      <c r="Q11">
        <v>433</v>
      </c>
      <c r="R11" s="2">
        <v>5863000</v>
      </c>
      <c r="S11" s="8" t="s">
        <v>24</v>
      </c>
      <c r="T11" s="8" t="s">
        <v>28</v>
      </c>
    </row>
    <row r="12" spans="1:20" x14ac:dyDescent="0.25">
      <c r="A12" s="4">
        <f t="shared" si="0"/>
        <v>0</v>
      </c>
      <c r="B12" s="4">
        <f t="shared" si="1"/>
        <v>280</v>
      </c>
      <c r="C12" s="4">
        <f t="shared" si="9"/>
        <v>336</v>
      </c>
      <c r="D12" s="4">
        <f t="shared" si="2"/>
        <v>403.2</v>
      </c>
      <c r="E12" s="5">
        <f t="shared" si="3"/>
        <v>3920000</v>
      </c>
      <c r="F12" s="10">
        <f t="shared" si="4"/>
        <v>14000</v>
      </c>
      <c r="G12" s="10">
        <f t="shared" si="5"/>
        <v>11667</v>
      </c>
      <c r="H12" s="10">
        <f t="shared" si="6"/>
        <v>9722</v>
      </c>
      <c r="I12" s="4" t="e">
        <f>#REF!</f>
        <v>#REF!</v>
      </c>
      <c r="J12" s="4" t="str">
        <f t="shared" si="7"/>
        <v>solaris 1</v>
      </c>
      <c r="O12">
        <v>0</v>
      </c>
      <c r="P12">
        <f t="shared" si="8"/>
        <v>0</v>
      </c>
      <c r="Q12">
        <v>280</v>
      </c>
      <c r="R12" s="2">
        <v>3920000</v>
      </c>
      <c r="S12" s="8" t="s">
        <v>24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ht="31.5" customHeight="1" x14ac:dyDescent="0.25">
      <c r="G17" s="23" t="s">
        <v>13</v>
      </c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</row>
    <row r="18" spans="6:24" x14ac:dyDescent="0.25">
      <c r="P18" s="6" t="s">
        <v>22</v>
      </c>
    </row>
    <row r="19" spans="6:24" x14ac:dyDescent="0.25">
      <c r="F19" s="17"/>
      <c r="G19" s="18"/>
      <c r="H19" s="18"/>
      <c r="I19" s="18"/>
      <c r="P19" t="s">
        <v>14</v>
      </c>
      <c r="Q19">
        <v>1344</v>
      </c>
    </row>
    <row r="20" spans="6:24" ht="16.5" x14ac:dyDescent="0.25">
      <c r="F20" s="17"/>
      <c r="G20" s="19" t="s">
        <v>16</v>
      </c>
      <c r="H20" s="19" t="s">
        <v>20</v>
      </c>
      <c r="I20" s="18"/>
      <c r="P20" t="s">
        <v>15</v>
      </c>
      <c r="Q20">
        <v>351</v>
      </c>
    </row>
    <row r="21" spans="6:24" ht="16.5" x14ac:dyDescent="0.25">
      <c r="F21" s="17"/>
      <c r="G21" s="20">
        <v>122</v>
      </c>
      <c r="H21" s="21">
        <v>395</v>
      </c>
      <c r="I21" s="18"/>
      <c r="J21" t="s">
        <v>29</v>
      </c>
      <c r="P21" t="s">
        <v>21</v>
      </c>
      <c r="Q21">
        <v>1154</v>
      </c>
    </row>
    <row r="22" spans="6:24" ht="16.5" x14ac:dyDescent="0.25">
      <c r="F22" s="17"/>
      <c r="G22" s="20">
        <v>123</v>
      </c>
      <c r="H22" s="21">
        <v>472</v>
      </c>
      <c r="I22" s="18"/>
      <c r="J22" t="s">
        <v>30</v>
      </c>
      <c r="P22" t="s">
        <v>18</v>
      </c>
      <c r="Q22">
        <v>15285</v>
      </c>
    </row>
    <row r="23" spans="6:24" ht="16.5" x14ac:dyDescent="0.25">
      <c r="F23" s="17"/>
      <c r="G23" s="20">
        <v>123</v>
      </c>
      <c r="H23" s="21">
        <v>287</v>
      </c>
      <c r="I23" s="18"/>
      <c r="P23" s="6" t="s">
        <v>19</v>
      </c>
      <c r="Q23" s="6">
        <f>Q22*Q21</f>
        <v>17638890</v>
      </c>
    </row>
    <row r="24" spans="6:24" x14ac:dyDescent="0.25">
      <c r="F24" s="17"/>
      <c r="G24" s="22" t="s">
        <v>17</v>
      </c>
      <c r="H24" s="22">
        <f>SUM(H21:H23)</f>
        <v>1154</v>
      </c>
      <c r="I24" s="18"/>
      <c r="P24" s="11"/>
      <c r="Q24" s="11"/>
      <c r="R24" s="13"/>
      <c r="T24" s="11"/>
      <c r="U24" s="11"/>
      <c r="V24" s="11"/>
      <c r="W24" s="11"/>
      <c r="X24" s="11"/>
    </row>
    <row r="25" spans="6:24" ht="16.5" x14ac:dyDescent="0.25">
      <c r="F25" s="17"/>
      <c r="G25" s="18" t="s">
        <v>18</v>
      </c>
      <c r="H25" s="16">
        <v>17000</v>
      </c>
      <c r="I25" s="18"/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17"/>
      <c r="G26" s="18" t="s">
        <v>19</v>
      </c>
      <c r="H26" s="18">
        <f>H25*H24</f>
        <v>19618000</v>
      </c>
      <c r="I26" s="18"/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17"/>
      <c r="G27" s="18"/>
      <c r="H27" s="18"/>
      <c r="I27" s="18"/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mergeCells count="1">
    <mergeCell ref="G17:U1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O40" sqref="O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2024-07-01T07:18:16Z</dcterms:modified>
</cp:coreProperties>
</file>