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Seawoods\Dinesh Sharma\"/>
    </mc:Choice>
  </mc:AlternateContent>
  <xr:revisionPtr revIDLastSave="0" documentId="13_ncr:1_{764DAFD1-5425-4146-946B-EC2F973A0BB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1" i="4" l="1"/>
  <c r="G31" i="4"/>
  <c r="D34" i="4"/>
  <c r="P4" i="4"/>
  <c r="C5" i="25" l="1"/>
  <c r="C4" i="25"/>
  <c r="C3" i="25"/>
  <c r="P2" i="4"/>
  <c r="P3" i="4"/>
  <c r="B3" i="4" s="1"/>
  <c r="C3" i="4" s="1"/>
  <c r="D3" i="4" s="1"/>
  <c r="Q4" i="4"/>
  <c r="P5" i="4"/>
  <c r="P6" i="4"/>
  <c r="B6" i="4"/>
  <c r="C6" i="4" s="1"/>
  <c r="Q7" i="4"/>
  <c r="B7" i="4" s="1"/>
  <c r="C7" i="4" s="1"/>
  <c r="D7" i="4" s="1"/>
  <c r="Q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<sst xmlns="http://schemas.openxmlformats.org/spreadsheetml/2006/main" count="134" uniqueCount="90">
  <si>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</si>
  <si>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</si>
  <si>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</si>
  <si>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</si>
  <si>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</si>
  <si>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</si>
  <si>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</si>
  <si>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</si>
  <si>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</si>
  <si>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</si>
  <si>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</si>
  <si>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</si>
  <si>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</si>
  <si>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</si>
  <si>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</si>
  <si>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</si>
  <si>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</si>
  <si>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</si>
  <si>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</si>
  <si>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</si>
  <si>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</si>
  <si>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</si>
  <si>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</si>
  <si>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</si>
  <si>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</si>
  <si>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</si>
  <si>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</si>
  <si>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</si>
  <si>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</si>
  <si>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</si>
  <si>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</si>
  <si>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</si>
  <si>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</si>
  <si>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</si>
  <si>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</si>
  <si>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</si>
  <si>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</si>
  <si>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</si>
  <si>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</si>
  <si>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</si>
  <si>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</si>
  <si>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</si>
  <si>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</si>
  <si>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</si>
  <si>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</si>
  <si>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</si>
  <si>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</si>
  <si>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</si>
  <si>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</si>
  <si>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</si>
  <si>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</si>
  <si>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</si>
  <si>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</si>
  <si>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</si>
  <si>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</si>
  <si>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</si>
  <si>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</si>
  <si>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</si>
  <si>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</si>
  <si>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</si>
  <si>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</si>
  <si>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</si>
  <si>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</si>
  <si>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</si>
  <si>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</si>
  <si>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</si>
  <si>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</si>
  <si>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</si>
  <si>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</si>
  <si>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</si>
  <si>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</si>
  <si>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</si>
  <si>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</si>
  <si>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</si>
  <si>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</si>
  <si>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</si>
  <si>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</si>
  <si>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</si>
  <si>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</si>
  <si>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</si>
  <si>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</si>
  <si>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</si>
  <si>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</si>
  <si>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</si>
  <si>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</si>
  <si>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OUR VALUE - 2022</t>
  </si>
  <si>
    <t>IGR-07.06.24</t>
  </si>
  <si>
    <t>IGR-29.01.24</t>
  </si>
  <si>
    <t>IGR-16.10.23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</si>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</sst>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4F7D5-9C2A-49DC-AD1E-5A68AB08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123EF5-0B20-439D-8140-7F9B9A51F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2FB47-B677-4B0E-9C77-04EA7015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81A0D-3BE4-464C-9BCE-8D38A73E1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47</xdr:row>
      <xdr:rowOff>105966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CE345-B1AC-4633-BEF5-1A7E5C60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69B76-8E0F-463D-8A83-5D49F5DE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8877D-75FD-4289-89C5-4B599B78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54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3575F-EF72-47AF-9B06-E8408C7B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554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3F897-D17A-4552-8C40-CBDCE0EC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B0858-8BC9-45D7-8DAE-9F7D3D8E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205500.22399999999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234900.22399999999</v>
      </c>
      <c r="D9" s="62" t="s">
        <v>62</v>
      </c>
      <c r="E9" s="63">
        <f>C9/10.764</f>
        <v>21822.763285024153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36</v>
      </c>
      <c r="D13" s="69">
        <f>D12-C13</f>
        <v>64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25800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36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24</v>
      </c>
      <c r="D8" s="26">
        <v>1988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54</v>
      </c>
      <c r="D10" s="26"/>
      <c r="F10" s="19"/>
    </row>
    <row r="11" spans="1:6" x14ac:dyDescent="0.25">
      <c r="A11" s="16"/>
      <c r="B11" s="27"/>
      <c r="C11" s="28">
        <f>C10%</f>
        <v>0.54</v>
      </c>
      <c r="D11" s="28"/>
      <c r="F11" s="19"/>
    </row>
    <row r="12" spans="1:6" x14ac:dyDescent="0.25">
      <c r="A12" s="16" t="s">
        <v>21</v>
      </c>
      <c r="B12" s="20"/>
      <c r="C12" s="21">
        <f>C6*C11</f>
        <v>1458</v>
      </c>
      <c r="D12" s="19"/>
    </row>
    <row r="13" spans="1:6" x14ac:dyDescent="0.25">
      <c r="A13" s="16" t="s">
        <v>22</v>
      </c>
      <c r="B13" s="20"/>
      <c r="C13" s="21">
        <f>C6-C12</f>
        <v>1242</v>
      </c>
      <c r="D13" s="19"/>
    </row>
    <row r="14" spans="1:6" x14ac:dyDescent="0.25">
      <c r="A14" s="16" t="s">
        <v>15</v>
      </c>
      <c r="B14" s="20"/>
      <c r="C14" s="21">
        <f>C5</f>
        <v>25800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27042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608</v>
      </c>
      <c r="D18" s="19"/>
    </row>
    <row r="19" spans="1:4" x14ac:dyDescent="0.25">
      <c r="A19" s="16" t="s">
        <v>74</v>
      </c>
      <c r="B19" s="6"/>
      <c r="C19" s="32">
        <f>C18*C16</f>
        <v>16441536</v>
      </c>
      <c r="D19" s="33"/>
    </row>
    <row r="20" spans="1:4" x14ac:dyDescent="0.25">
      <c r="A20" s="16" t="s">
        <v>24</v>
      </c>
      <c r="C20" s="34">
        <f>C19*90%</f>
        <v>14797382.4</v>
      </c>
      <c r="D20" s="19"/>
    </row>
    <row r="21" spans="1:4" x14ac:dyDescent="0.25">
      <c r="A21" s="16" t="s">
        <v>25</v>
      </c>
      <c r="C21" s="34">
        <f>C19*80%</f>
        <v>13153228.800000001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1641600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34253.200000000004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619</v>
      </c>
      <c r="C2" s="4">
        <f t="shared" ref="C2:C16" si="1">B2*1.2</f>
        <v>742.8</v>
      </c>
      <c r="D2" s="4">
        <f t="shared" ref="D2:D16" si="2">C2*1.2</f>
        <v>891.3599999999999</v>
      </c>
      <c r="E2" s="5">
        <f t="shared" ref="E2:E16" si="3">R2</f>
        <v>18300000</v>
      </c>
      <c r="F2" s="4">
        <f t="shared" ref="F2:F15" si="4">ROUND((E2/B2),0)</f>
        <v>29564</v>
      </c>
      <c r="G2" s="4">
        <f t="shared" ref="G2:G15" si="5">ROUND((E2/C2),0)</f>
        <v>24637</v>
      </c>
      <c r="H2" s="4">
        <f t="shared" ref="H2:H15" si="6">ROUND((E2/D2),0)</f>
        <v>20530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619</v>
      </c>
      <c r="R2" s="2">
        <v>18300000</v>
      </c>
      <c r="S2" s="2" t="s">
        <v>86</v>
      </c>
    </row>
    <row r="3" spans="1:19" x14ac:dyDescent="0.25">
      <c r="A3" s="4">
        <v>2</v>
      </c>
      <c r="B3" s="4">
        <f t="shared" si="0"/>
        <v>619</v>
      </c>
      <c r="C3" s="4">
        <f t="shared" si="1"/>
        <v>742.8</v>
      </c>
      <c r="D3" s="4">
        <f t="shared" si="2"/>
        <v>891.3599999999999</v>
      </c>
      <c r="E3" s="5">
        <f t="shared" si="3"/>
        <v>15000000</v>
      </c>
      <c r="F3" s="4">
        <f t="shared" si="4"/>
        <v>24233</v>
      </c>
      <c r="G3" s="4">
        <f t="shared" si="5"/>
        <v>20194</v>
      </c>
      <c r="H3" s="4">
        <f t="shared" si="6"/>
        <v>16828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619</v>
      </c>
      <c r="R3" s="2">
        <v>15000000</v>
      </c>
      <c r="S3" s="2" t="s">
        <v>87</v>
      </c>
    </row>
    <row r="4" spans="1:19" x14ac:dyDescent="0.25">
      <c r="A4" s="4">
        <v>3</v>
      </c>
      <c r="B4" s="4">
        <f t="shared" si="0"/>
        <v>608.16599999999994</v>
      </c>
      <c r="C4" s="4">
        <f t="shared" si="1"/>
        <v>729.79919999999993</v>
      </c>
      <c r="D4" s="4">
        <f t="shared" si="2"/>
        <v>875.75903999999991</v>
      </c>
      <c r="E4" s="5">
        <f t="shared" si="3"/>
        <v>16400000</v>
      </c>
      <c r="F4" s="77">
        <f t="shared" si="4"/>
        <v>26966</v>
      </c>
      <c r="G4" s="77">
        <f t="shared" si="5"/>
        <v>22472</v>
      </c>
      <c r="H4" s="77">
        <f t="shared" si="6"/>
        <v>18727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67.8*10.764</f>
        <v>729.79919999999993</v>
      </c>
      <c r="Q4" s="7">
        <f t="shared" ref="Q4:Q8" si="10">P4/1.2</f>
        <v>608.16599999999994</v>
      </c>
      <c r="R4" s="78">
        <v>16400000</v>
      </c>
      <c r="S4" s="78" t="s">
        <v>88</v>
      </c>
    </row>
    <row r="5" spans="1:19" x14ac:dyDescent="0.25">
      <c r="A5" s="4">
        <v>4</v>
      </c>
      <c r="B5" s="4">
        <f t="shared" si="0"/>
        <v>688</v>
      </c>
      <c r="C5" s="4">
        <f t="shared" si="1"/>
        <v>825.6</v>
      </c>
      <c r="D5" s="4">
        <f t="shared" si="2"/>
        <v>990.72</v>
      </c>
      <c r="E5" s="5">
        <f t="shared" si="3"/>
        <v>17500000</v>
      </c>
      <c r="F5" s="77">
        <f t="shared" si="4"/>
        <v>25436</v>
      </c>
      <c r="G5" s="77">
        <f t="shared" si="5"/>
        <v>21197</v>
      </c>
      <c r="H5" s="77">
        <f t="shared" si="6"/>
        <v>17664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688</v>
      </c>
      <c r="R5" s="78">
        <v>17500000</v>
      </c>
      <c r="S5" s="2"/>
    </row>
    <row r="6" spans="1:19" x14ac:dyDescent="0.25">
      <c r="A6" s="4">
        <v>5</v>
      </c>
      <c r="B6" s="4">
        <f t="shared" si="0"/>
        <v>750</v>
      </c>
      <c r="C6" s="4">
        <f t="shared" si="1"/>
        <v>900</v>
      </c>
      <c r="D6" s="4">
        <f t="shared" si="2"/>
        <v>1080</v>
      </c>
      <c r="E6" s="5">
        <f t="shared" si="3"/>
        <v>23400000</v>
      </c>
      <c r="F6" s="4">
        <f t="shared" si="4"/>
        <v>31200</v>
      </c>
      <c r="G6" s="4">
        <f t="shared" si="5"/>
        <v>26000</v>
      </c>
      <c r="H6" s="4">
        <f t="shared" si="6"/>
        <v>21667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750</v>
      </c>
      <c r="R6" s="2">
        <v>23400000</v>
      </c>
      <c r="S6" s="2"/>
    </row>
    <row r="7" spans="1:19" x14ac:dyDescent="0.25">
      <c r="A7" s="4">
        <v>6</v>
      </c>
      <c r="B7" s="4">
        <f t="shared" si="0"/>
        <v>683.33333333333337</v>
      </c>
      <c r="C7" s="4">
        <f t="shared" si="1"/>
        <v>820</v>
      </c>
      <c r="D7" s="4">
        <f t="shared" si="2"/>
        <v>984</v>
      </c>
      <c r="E7" s="5">
        <f t="shared" si="3"/>
        <v>20000000</v>
      </c>
      <c r="F7" s="4">
        <f t="shared" si="4"/>
        <v>29268</v>
      </c>
      <c r="G7" s="4">
        <f t="shared" si="5"/>
        <v>24390</v>
      </c>
      <c r="H7" s="4">
        <f t="shared" si="6"/>
        <v>20325</v>
      </c>
      <c r="I7" s="4">
        <f t="shared" si="7"/>
        <v>0</v>
      </c>
      <c r="J7" s="4">
        <f t="shared" si="8"/>
        <v>0</v>
      </c>
      <c r="O7">
        <v>0</v>
      </c>
      <c r="P7">
        <v>820</v>
      </c>
      <c r="Q7">
        <f t="shared" si="10"/>
        <v>683.33333333333337</v>
      </c>
      <c r="R7" s="2">
        <v>20000000</v>
      </c>
      <c r="S7" s="2"/>
    </row>
    <row r="8" spans="1:19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18000000</v>
      </c>
      <c r="F8" s="4">
        <f t="shared" si="4"/>
        <v>24000</v>
      </c>
      <c r="G8" s="4">
        <f t="shared" si="5"/>
        <v>20000</v>
      </c>
      <c r="H8" s="4">
        <f t="shared" si="6"/>
        <v>16667</v>
      </c>
      <c r="I8" s="4">
        <f t="shared" si="7"/>
        <v>0</v>
      </c>
      <c r="J8" s="4">
        <f t="shared" si="8"/>
        <v>0</v>
      </c>
      <c r="O8">
        <v>0</v>
      </c>
      <c r="P8">
        <v>900</v>
      </c>
      <c r="Q8">
        <f t="shared" si="10"/>
        <v>750</v>
      </c>
      <c r="R8" s="2">
        <v>18000000</v>
      </c>
      <c r="S8" s="2"/>
    </row>
    <row r="9" spans="1:19" x14ac:dyDescent="0.25">
      <c r="A9" s="4">
        <v>8</v>
      </c>
      <c r="B9" s="4">
        <f t="shared" si="0"/>
        <v>640</v>
      </c>
      <c r="C9" s="4">
        <f t="shared" si="1"/>
        <v>768</v>
      </c>
      <c r="D9" s="4">
        <f t="shared" si="2"/>
        <v>921.59999999999991</v>
      </c>
      <c r="E9" s="5">
        <f t="shared" si="3"/>
        <v>19500000</v>
      </c>
      <c r="F9" s="4">
        <f t="shared" si="4"/>
        <v>30469</v>
      </c>
      <c r="G9" s="4">
        <f t="shared" si="5"/>
        <v>25391</v>
      </c>
      <c r="H9" s="4">
        <f t="shared" si="6"/>
        <v>21159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640</v>
      </c>
      <c r="R9" s="2">
        <v>19500000</v>
      </c>
      <c r="S9" s="2"/>
    </row>
    <row r="10" spans="1:19" x14ac:dyDescent="0.25">
      <c r="A10" s="4">
        <v>9</v>
      </c>
      <c r="B10" s="4">
        <f t="shared" si="0"/>
        <v>800</v>
      </c>
      <c r="C10" s="4">
        <f t="shared" si="1"/>
        <v>960</v>
      </c>
      <c r="D10" s="4">
        <f t="shared" si="2"/>
        <v>1152</v>
      </c>
      <c r="E10" s="5">
        <f t="shared" si="3"/>
        <v>23400000</v>
      </c>
      <c r="F10" s="4">
        <f t="shared" si="4"/>
        <v>29250</v>
      </c>
      <c r="G10" s="4">
        <f t="shared" si="5"/>
        <v>24375</v>
      </c>
      <c r="H10" s="4">
        <f t="shared" si="6"/>
        <v>20313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800</v>
      </c>
      <c r="R10" s="2">
        <v>23400000</v>
      </c>
      <c r="S10" s="2"/>
    </row>
    <row r="11" spans="1:19" x14ac:dyDescent="0.25">
      <c r="A11" s="4">
        <v>10</v>
      </c>
      <c r="B11" s="4">
        <f t="shared" si="0"/>
        <v>700</v>
      </c>
      <c r="C11" s="4">
        <f t="shared" si="1"/>
        <v>840</v>
      </c>
      <c r="D11" s="4">
        <f t="shared" si="2"/>
        <v>1008</v>
      </c>
      <c r="E11" s="5">
        <f t="shared" si="3"/>
        <v>20000000</v>
      </c>
      <c r="F11" s="77">
        <f t="shared" si="4"/>
        <v>28571</v>
      </c>
      <c r="G11" s="77">
        <f t="shared" si="5"/>
        <v>23810</v>
      </c>
      <c r="H11" s="77">
        <f t="shared" si="6"/>
        <v>19841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700</v>
      </c>
      <c r="R11" s="78">
        <v>20000000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633</v>
      </c>
    </row>
    <row r="28" spans="1:19" s="10" customFormat="1" x14ac:dyDescent="0.25">
      <c r="C28" s="71" t="s">
        <v>75</v>
      </c>
      <c r="D28" s="71"/>
      <c r="F28" s="56" t="s">
        <v>84</v>
      </c>
      <c r="G28" s="56">
        <v>608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730</v>
      </c>
      <c r="H29" s="10">
        <f>G29/G28</f>
        <v>1.200657894736842</v>
      </c>
    </row>
    <row r="30" spans="1:19" s="10" customFormat="1" x14ac:dyDescent="0.25">
      <c r="F30" s="56" t="s">
        <v>73</v>
      </c>
      <c r="G30" s="56">
        <v>27000</v>
      </c>
    </row>
    <row r="31" spans="1:19" s="10" customFormat="1" x14ac:dyDescent="0.25">
      <c r="C31" s="74" t="s">
        <v>85</v>
      </c>
      <c r="D31" s="74"/>
      <c r="F31" s="74" t="s">
        <v>74</v>
      </c>
      <c r="G31" s="74">
        <f>G28*G30</f>
        <v>16416000</v>
      </c>
      <c r="H31" s="10" t="e">
        <f>G31/D29</f>
        <v>#DIV/0!</v>
      </c>
      <c r="I31" s="10">
        <f>G31/D34</f>
        <v>1.0965357592494822</v>
      </c>
    </row>
    <row r="32" spans="1:19" s="10" customFormat="1" x14ac:dyDescent="0.25">
      <c r="C32" s="74" t="s">
        <v>84</v>
      </c>
      <c r="D32" s="74">
        <v>608</v>
      </c>
      <c r="F32" s="74" t="s">
        <v>24</v>
      </c>
      <c r="G32" s="74">
        <f>G31*90%</f>
        <v>14774400</v>
      </c>
    </row>
    <row r="33" spans="3:7" s="10" customFormat="1" x14ac:dyDescent="0.25">
      <c r="C33" s="74" t="s">
        <v>89</v>
      </c>
      <c r="D33" s="74">
        <v>24623</v>
      </c>
      <c r="F33" s="74" t="s">
        <v>25</v>
      </c>
      <c r="G33" s="74">
        <f>G31*80%</f>
        <v>13132800</v>
      </c>
    </row>
    <row r="34" spans="3:7" s="10" customFormat="1" x14ac:dyDescent="0.25">
      <c r="C34" s="74" t="s">
        <v>74</v>
      </c>
      <c r="D34" s="74">
        <f>D32*D33</f>
        <v>14970784</v>
      </c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2024-07-01T10:05:10Z</dcterms:modified>
</cp:coreProperties>
</file>