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NARSHI S BHANUSHALI - SBI - Approx\"/>
    </mc:Choice>
  </mc:AlternateContent>
  <xr:revisionPtr revIDLastSave="0" documentId="13_ncr:1_{4F0E722A-4D09-4604-BE40-F556BDBD2DB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6" i="4" l="1"/>
  <c r="W42" i="4"/>
  <c r="Q5" i="4" l="1"/>
  <c r="X14" i="18"/>
  <c r="T15" i="16"/>
  <c r="T22" i="14"/>
  <c r="H32" i="4"/>
  <c r="G32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<sst xmlns="http://schemas.openxmlformats.org/spreadsheetml/2006/main" count="49" uniqueCount="43">
  <si>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</si>
  <si>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</si>
  <si>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</si>
  <si>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</si>
  <si>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</si>
  <si>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</si>
  <si>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</si>
  <si>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</si>
  <si>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</si>
  <si>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</si>
  <si>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</si>
  <si>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</si>
  <si>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</si>
  <si>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</si>
  <si>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</si>
  <si>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</si>
  <si>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</si>
  <si>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</si>
  <si>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</si>
  <si>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</si>
  <si>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</si>
  <si>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</si>
  <si>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</si>
  <si>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</si>
  <si>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</si>
  <si>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</si>
  <si>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</si>
  <si>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</si>
  <si>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</si>
  <si>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</si>
  <si>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</si>
  <si>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</si>
  <si>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</si>
  <si>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</si>
  <si>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</si>
  <si>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</si>
  <si>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</si>
  <si>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</si>
  <si>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</si>
  <si>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Panvel )  - NARSHI S BHANUSHALI</t>
  </si>
  <si>
    <t>Agree CA</t>
  </si>
  <si>
    <t>As per OC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</si>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</sst>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45</xdr:row>
      <xdr:rowOff>48764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24141F-A2FE-4114-96F1-9AA014782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8164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163139</xdr:colOff>
      <xdr:row>39</xdr:row>
      <xdr:rowOff>77088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55060C-C2C1-4938-A012-7494F5D91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97539" cy="63635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44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F72834-900B-4266-96FD-D65F1ACE6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306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44</xdr:row>
      <xdr:rowOff>115413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00A737-49DB-49F7-8E5B-612F13992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9735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248706</xdr:colOff>
      <xdr:row>37</xdr:row>
      <xdr:rowOff>124640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7B94B9-EA1E-4832-8F84-236FB2862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63906" cy="58396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182191</xdr:colOff>
      <xdr:row>40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B2C11F-C80F-4996-A07E-C5E8D1545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16591" cy="7687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Q33" sqref="Q3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630</v>
      </c>
      <c r="C3" s="4">
        <f>B3*1.2</f>
        <v>756</v>
      </c>
      <c r="D3" s="4">
        <f t="shared" ref="D3:D14" si="2">C3*1.2</f>
        <v>907.19999999999993</v>
      </c>
      <c r="E3" s="5">
        <f t="shared" ref="E3:E14" si="3">R3</f>
        <v>10312000</v>
      </c>
      <c r="F3" s="9">
        <f t="shared" ref="F3:F14" si="4">ROUND((E3/B3),0)</f>
        <v>16368</v>
      </c>
      <c r="G3" s="9">
        <f t="shared" ref="G3:G14" si="5">ROUND((E3/C3),0)</f>
        <v>13640</v>
      </c>
      <c r="H3" s="9">
        <f t="shared" ref="H3:H14" si="6">ROUND((E3/D3),0)</f>
        <v>11367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630</v>
      </c>
      <c r="R3" s="2">
        <v>10312000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350</v>
      </c>
      <c r="C4" s="41">
        <f t="shared" ref="C4:C9" si="11">B4*1.2</f>
        <v>420</v>
      </c>
      <c r="D4" s="41">
        <f t="shared" ref="D4:D9" si="12">C4*1.2</f>
        <v>504</v>
      </c>
      <c r="E4" s="42">
        <f t="shared" ref="E4:E9" si="13">R4</f>
        <v>6920000</v>
      </c>
      <c r="F4" s="41">
        <f t="shared" ref="F4:F9" si="14">ROUND((E4/B4),0)</f>
        <v>19771</v>
      </c>
      <c r="G4" s="41">
        <f t="shared" ref="G4:G9" si="15">ROUND((E4/C4),0)</f>
        <v>16476</v>
      </c>
      <c r="H4" s="41">
        <f t="shared" ref="H4:H9" si="16">ROUND((E4/D4),0)</f>
        <v>13730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f t="shared" ref="P4:P9" si="18">O4/1.2</f>
        <v>0</v>
      </c>
      <c r="Q4" s="43">
        <v>350</v>
      </c>
      <c r="R4" s="44">
        <v>6920000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650</v>
      </c>
      <c r="C16" s="4">
        <f>B16*1.2</f>
        <v>780</v>
      </c>
      <c r="D16" s="4">
        <f t="shared" ref="D16:D28" si="34">C16*1.2</f>
        <v>936</v>
      </c>
      <c r="E16" s="5">
        <f t="shared" ref="E16:E28" si="35">R16</f>
        <v>18000000</v>
      </c>
      <c r="F16" s="9">
        <f t="shared" ref="F16:F28" si="36">ROUND((E16/B16),0)</f>
        <v>27692</v>
      </c>
      <c r="G16" s="9">
        <f t="shared" ref="G16:G28" si="37">ROUND((E16/C16),0)</f>
        <v>23077</v>
      </c>
      <c r="H16" s="9">
        <f t="shared" ref="H16:H28" si="38">ROUND((E16/D16),0)</f>
        <v>19231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650</v>
      </c>
      <c r="R16" s="2">
        <v>18000000</v>
      </c>
    </row>
    <row r="17" spans="1:24" x14ac:dyDescent="0.25">
      <c r="A17" s="4">
        <f t="shared" si="32"/>
        <v>0</v>
      </c>
      <c r="B17" s="4">
        <f t="shared" si="33"/>
        <v>1000</v>
      </c>
      <c r="C17" s="4">
        <f t="shared" ref="C17:C28" si="41">B17*1.2</f>
        <v>1200</v>
      </c>
      <c r="D17" s="4">
        <f t="shared" si="34"/>
        <v>1440</v>
      </c>
      <c r="E17" s="5">
        <f t="shared" si="35"/>
        <v>22000000</v>
      </c>
      <c r="F17" s="9">
        <f t="shared" si="36"/>
        <v>22000</v>
      </c>
      <c r="G17" s="9">
        <f t="shared" si="37"/>
        <v>18333</v>
      </c>
      <c r="H17" s="9">
        <f t="shared" si="38"/>
        <v>15278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1000</v>
      </c>
      <c r="R17" s="2">
        <v>22000000</v>
      </c>
    </row>
    <row r="18" spans="1:24" s="43" customFormat="1" x14ac:dyDescent="0.25">
      <c r="A18" s="41">
        <f t="shared" si="32"/>
        <v>0</v>
      </c>
      <c r="B18" s="41">
        <f t="shared" si="33"/>
        <v>606.66666666666674</v>
      </c>
      <c r="C18" s="41">
        <f t="shared" si="41"/>
        <v>728.00000000000011</v>
      </c>
      <c r="D18" s="41">
        <f t="shared" si="34"/>
        <v>873.60000000000014</v>
      </c>
      <c r="E18" s="42">
        <f t="shared" si="35"/>
        <v>15000000</v>
      </c>
      <c r="F18" s="41">
        <f t="shared" si="36"/>
        <v>24725</v>
      </c>
      <c r="G18" s="41">
        <f t="shared" si="37"/>
        <v>20604</v>
      </c>
      <c r="H18" s="41">
        <f t="shared" si="38"/>
        <v>17170</v>
      </c>
      <c r="I18" s="41" t="e">
        <f>#REF!</f>
        <v>#REF!</v>
      </c>
      <c r="J18" s="41">
        <f t="shared" si="39"/>
        <v>0</v>
      </c>
      <c r="O18" s="43">
        <v>0</v>
      </c>
      <c r="P18" s="43">
        <v>728</v>
      </c>
      <c r="Q18" s="43">
        <f t="shared" si="40"/>
        <v>606.66666666666674</v>
      </c>
      <c r="R18" s="44">
        <v>15000000</v>
      </c>
    </row>
    <row r="19" spans="1:24" s="43" customFormat="1" x14ac:dyDescent="0.25">
      <c r="A19" s="41">
        <f t="shared" si="32"/>
        <v>0</v>
      </c>
      <c r="B19" s="41">
        <f t="shared" si="33"/>
        <v>1030</v>
      </c>
      <c r="C19" s="41">
        <f t="shared" si="41"/>
        <v>1236</v>
      </c>
      <c r="D19" s="41">
        <f t="shared" si="34"/>
        <v>1483.2</v>
      </c>
      <c r="E19" s="42">
        <f t="shared" si="35"/>
        <v>23700000</v>
      </c>
      <c r="F19" s="41">
        <f t="shared" si="36"/>
        <v>23010</v>
      </c>
      <c r="G19" s="41">
        <f t="shared" si="37"/>
        <v>19175</v>
      </c>
      <c r="H19" s="41">
        <f t="shared" si="38"/>
        <v>15979</v>
      </c>
      <c r="I19" s="41" t="e">
        <f>#REF!</f>
        <v>#REF!</v>
      </c>
      <c r="J19" s="41">
        <f t="shared" si="39"/>
        <v>0</v>
      </c>
      <c r="O19" s="43">
        <v>0</v>
      </c>
      <c r="P19" s="43">
        <f t="shared" si="40"/>
        <v>0</v>
      </c>
      <c r="Q19" s="43">
        <v>1030</v>
      </c>
      <c r="R19" s="44">
        <v>23700000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41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22000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19500</v>
      </c>
      <c r="X31" s="22"/>
    </row>
    <row r="32" spans="1:24" ht="15.75" x14ac:dyDescent="0.25">
      <c r="E32" t="s">
        <v>40</v>
      </c>
      <c r="F32" s="7">
        <v>668</v>
      </c>
      <c r="G32" s="6">
        <f>F32*1.8</f>
        <v>1202.4000000000001</v>
      </c>
      <c r="H32" s="6">
        <f>G32*125000</f>
        <v>150300000</v>
      </c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11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49</v>
      </c>
      <c r="X34" s="24">
        <v>2013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6" t="s">
        <v>39</v>
      </c>
      <c r="Q36" s="46"/>
      <c r="R36" s="46"/>
      <c r="S36" s="46"/>
      <c r="T36" s="47"/>
      <c r="U36" s="21" t="s">
        <v>20</v>
      </c>
      <c r="V36" s="23"/>
      <c r="W36" s="24">
        <f>90*W33/W35</f>
        <v>16.5</v>
      </c>
      <c r="X36" s="24"/>
    </row>
    <row r="37" spans="15:25" ht="15.75" x14ac:dyDescent="0.25">
      <c r="U37" s="17"/>
      <c r="V37" s="26"/>
      <c r="W37" s="27">
        <f>W36%</f>
        <v>0.16500000000000001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412.5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2087.5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19500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W40+W39+0.5</f>
        <v>21588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668</v>
      </c>
      <c r="X44" s="24"/>
    </row>
    <row r="45" spans="15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14420784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W45*0.98</f>
        <v>14132368.32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11536627.200000001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1670000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30043.300000000003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V13" sqref="V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19:T22"/>
  <sheetViews>
    <sheetView topLeftCell="A6" workbookViewId="0">
      <selection activeCell="U27" sqref="U27"/>
    </sheetView>
  </sheetViews>
  <sheetFormatPr defaultRowHeight="15" x14ac:dyDescent="0.25"/>
  <cols>
    <col min="20" max="20" width="21.140625" customWidth="1"/>
  </cols>
  <sheetData>
    <row r="19" spans="20:20" x14ac:dyDescent="0.25">
      <c r="T19">
        <v>9700000</v>
      </c>
    </row>
    <row r="20" spans="20:20" x14ac:dyDescent="0.25">
      <c r="T20">
        <v>582000</v>
      </c>
    </row>
    <row r="21" spans="20:20" x14ac:dyDescent="0.25">
      <c r="T21">
        <v>30000</v>
      </c>
    </row>
    <row r="22" spans="20:20" x14ac:dyDescent="0.25">
      <c r="T22">
        <f>SUM(T19:T21)</f>
        <v>10312000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5:T19"/>
  <sheetViews>
    <sheetView zoomScaleNormal="100" workbookViewId="0">
      <selection activeCell="V22" sqref="V22"/>
    </sheetView>
  </sheetViews>
  <sheetFormatPr defaultRowHeight="15" x14ac:dyDescent="0.25"/>
  <sheetData>
    <row r="15" spans="19:20" x14ac:dyDescent="0.25">
      <c r="S15">
        <v>67.66</v>
      </c>
      <c r="T15">
        <f>S15*10.764</f>
        <v>728.29223999999988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1:X14"/>
  <sheetViews>
    <sheetView topLeftCell="F1" zoomScaleNormal="100" workbookViewId="0">
      <selection activeCell="Y19" sqref="Y19"/>
    </sheetView>
  </sheetViews>
  <sheetFormatPr defaultRowHeight="15" x14ac:dyDescent="0.25"/>
  <sheetData>
    <row r="11" spans="24:24" x14ac:dyDescent="0.25">
      <c r="X11">
        <v>6500000</v>
      </c>
    </row>
    <row r="12" spans="24:24" x14ac:dyDescent="0.25">
      <c r="X12">
        <v>390000</v>
      </c>
    </row>
    <row r="13" spans="24:24" x14ac:dyDescent="0.25">
      <c r="X13">
        <v>30000</v>
      </c>
    </row>
    <row r="14" spans="24:24" x14ac:dyDescent="0.25">
      <c r="X14">
        <f>SUM(X11:X13)</f>
        <v>6920000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2024-07-25T12:05:23Z</dcterms:modified>
</cp:coreProperties>
</file>