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NIKITA KUMAWAT - SBI\"/>
    </mc:Choice>
  </mc:AlternateContent>
  <xr:revisionPtr revIDLastSave="0" documentId="13_ncr:1_{CD995A07-EEF8-4887-B519-D8795FE61DA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6" sheetId="28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  <sheet name="Sheet15" sheetId="27" r:id="rId17"/>
  </sheets>
  <calcPr calcId="191029"/>
</workbook>
</file>

<file path=xl/calcChain.xml><?xml version="1.0" encoding="utf-8"?>
<calcChain xmlns="http://schemas.openxmlformats.org/spreadsheetml/2006/main">
  <c r="T22" i="25" l="1"/>
  <c r="S14" i="28"/>
  <c r="W11" i="27"/>
  <c r="S13" i="26"/>
  <c r="W17" i="25" l="1"/>
  <c r="T12" i="24"/>
  <c r="U15" i="23"/>
  <c r="V12" i="22"/>
  <c r="U11" i="21"/>
  <c r="G33" i="4"/>
  <c r="G32" i="4"/>
  <c r="G31" i="4"/>
  <c r="W31" i="4" l="1"/>
  <c r="P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<sst xmlns="http://schemas.openxmlformats.org/spreadsheetml/2006/main" count="49" uniqueCount="41">
  <si>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</si>
  <si>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</si>
  <si>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</si>
  <si>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</si>
  <si>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</si>
  <si>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</si>
  <si>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</si>
  <si>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</si>
  <si>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</si>
  <si>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</si>
  <si>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</si>
  <si>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</si>
  <si>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</si>
  <si>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</si>
  <si>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</si>
  <si>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</si>
  <si>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</si>
  <si>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</si>
  <si>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</si>
  <si>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</si>
  <si>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</si>
  <si>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</si>
  <si>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</si>
  <si>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</si>
  <si>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</si>
  <si>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</si>
  <si>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</si>
  <si>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</si>
  <si>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</si>
  <si>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</si>
  <si>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</si>
  <si>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</si>
  <si>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</si>
  <si>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</si>
  <si>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</si>
  <si>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</si>
  <si>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</si>
  <si>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</si>
  <si>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</si>
  <si>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Kandivali Industrial Estate Branch )  - NIKITA KUMAWAT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</si>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</sst>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32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2D885F-E9A3-478B-8F59-7CA06ED40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62111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41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BC215-41C9-4BEB-ABFA-70330B967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76305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86928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10CCB-394C-4433-BD83-AC1D0CC13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21328" cy="765916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28575</xdr:rowOff>
    </xdr:from>
    <xdr:to>
      <xdr:col>15</xdr:col>
      <xdr:colOff>305996</xdr:colOff>
      <xdr:row>42</xdr:row>
      <xdr:rowOff>86850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BEE9B-4CFD-4D91-9CC2-2C2B3AE58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28575"/>
          <a:ext cx="8573696" cy="8059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41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58A5BF-F154-41C9-8015-1C77A8AC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6305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77402</xdr:colOff>
      <xdr:row>43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E77301-68B7-4510-B187-9DCCD9911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11802" cy="79735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01060-9E00-42B9-A372-069577430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68684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15B4C4-8751-4740-8427-683C80D0A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7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02E32-9C1C-4B5C-9F84-4CBECAE5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8F1A5-86A5-458C-B043-39BA0D8E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AFFE3-B250-4209-BF97-80713670E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48962-92E8-45AA-8FEB-A9B0C331C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40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0C85E2-5D40-46FE-ADC0-0C7A685B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3921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34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32C147-1B95-4A9D-8731-A14C99A1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496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90DF6-4547-46EA-9333-B0EE40C5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6468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E4E35-7936-471E-9149-79E5DB1B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487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9" zoomScaleNormal="100" workbookViewId="0">
      <selection activeCell="P36" sqref="P36:T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4" t="s">
        <v>35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330</v>
      </c>
      <c r="C3" s="4">
        <f>B3*1.2</f>
        <v>396</v>
      </c>
      <c r="D3" s="4">
        <f t="shared" ref="D3:D14" si="2">C3*1.2</f>
        <v>475.2</v>
      </c>
      <c r="E3" s="5">
        <f t="shared" ref="E3:E14" si="3">R3</f>
        <v>12984000</v>
      </c>
      <c r="F3" s="9">
        <f t="shared" ref="F3:F14" si="4">ROUND((E3/B3),0)</f>
        <v>39345</v>
      </c>
      <c r="G3" s="9">
        <f t="shared" ref="G3:G14" si="5">ROUND((E3/C3),0)</f>
        <v>32788</v>
      </c>
      <c r="H3" s="9">
        <f t="shared" ref="H3:H14" si="6">ROUND((E3/D3),0)</f>
        <v>27323</v>
      </c>
      <c r="I3" s="4" t="e">
        <f>#REF!</f>
        <v>#REF!</v>
      </c>
      <c r="J3" s="4">
        <f t="shared" ref="J3:J14" si="7">S3</f>
        <v>2024</v>
      </c>
      <c r="O3">
        <v>0</v>
      </c>
      <c r="P3">
        <f t="shared" ref="P3:Q14" si="8">O3/1.2</f>
        <v>0</v>
      </c>
      <c r="Q3">
        <v>330</v>
      </c>
      <c r="R3" s="2">
        <v>12984000</v>
      </c>
      <c r="S3">
        <v>2024</v>
      </c>
    </row>
    <row r="4" spans="1:20" x14ac:dyDescent="0.25">
      <c r="A4" s="4">
        <f t="shared" ref="A4:A9" si="9">N4</f>
        <v>0</v>
      </c>
      <c r="B4" s="4">
        <f t="shared" ref="B4:B9" si="10">Q4</f>
        <v>665</v>
      </c>
      <c r="C4" s="4">
        <f t="shared" ref="C4:C9" si="11">B4*1.2</f>
        <v>798</v>
      </c>
      <c r="D4" s="4">
        <f t="shared" ref="D4:D9" si="12">C4*1.2</f>
        <v>957.59999999999991</v>
      </c>
      <c r="E4" s="5">
        <f t="shared" ref="E4:E9" si="13">R4</f>
        <v>25672000</v>
      </c>
      <c r="F4" s="9">
        <f t="shared" ref="F4:F9" si="14">ROUND((E4/B4),0)</f>
        <v>38605</v>
      </c>
      <c r="G4" s="9">
        <f t="shared" ref="G4:G9" si="15">ROUND((E4/C4),0)</f>
        <v>32170</v>
      </c>
      <c r="H4" s="9">
        <f t="shared" ref="H4:H9" si="16">ROUND((E4/D4),0)</f>
        <v>26809</v>
      </c>
      <c r="I4" s="4" t="e">
        <f>#REF!</f>
        <v>#REF!</v>
      </c>
      <c r="J4" s="4">
        <f t="shared" ref="J4:J9" si="17">S4</f>
        <v>2024</v>
      </c>
      <c r="O4">
        <v>0</v>
      </c>
      <c r="P4">
        <f t="shared" ref="P4:P9" si="18">O4/1.2</f>
        <v>0</v>
      </c>
      <c r="Q4">
        <v>665</v>
      </c>
      <c r="R4" s="2">
        <v>25672000</v>
      </c>
      <c r="S4">
        <v>2024</v>
      </c>
    </row>
    <row r="5" spans="1:20" x14ac:dyDescent="0.25">
      <c r="A5" s="4">
        <f t="shared" si="9"/>
        <v>0</v>
      </c>
      <c r="B5" s="4">
        <f t="shared" si="10"/>
        <v>900</v>
      </c>
      <c r="C5" s="4">
        <f t="shared" si="11"/>
        <v>1080</v>
      </c>
      <c r="D5" s="4">
        <f t="shared" si="12"/>
        <v>1296</v>
      </c>
      <c r="E5" s="5">
        <f t="shared" si="13"/>
        <v>36291000</v>
      </c>
      <c r="F5" s="9">
        <f t="shared" si="14"/>
        <v>40323</v>
      </c>
      <c r="G5" s="9">
        <f t="shared" si="15"/>
        <v>33603</v>
      </c>
      <c r="H5" s="9">
        <f t="shared" si="16"/>
        <v>28002</v>
      </c>
      <c r="I5" s="4" t="e">
        <f>#REF!</f>
        <v>#REF!</v>
      </c>
      <c r="J5" s="4">
        <f t="shared" si="17"/>
        <v>2024</v>
      </c>
      <c r="O5">
        <v>0</v>
      </c>
      <c r="P5">
        <f t="shared" si="18"/>
        <v>0</v>
      </c>
      <c r="Q5">
        <v>900</v>
      </c>
      <c r="R5" s="2">
        <v>36291000</v>
      </c>
      <c r="S5">
        <v>2024</v>
      </c>
    </row>
    <row r="6" spans="1:20" x14ac:dyDescent="0.25">
      <c r="A6" s="4">
        <f t="shared" si="9"/>
        <v>0</v>
      </c>
      <c r="B6" s="4">
        <f t="shared" si="10"/>
        <v>950</v>
      </c>
      <c r="C6" s="4">
        <f t="shared" si="11"/>
        <v>1140</v>
      </c>
      <c r="D6" s="4">
        <f t="shared" si="12"/>
        <v>1368</v>
      </c>
      <c r="E6" s="5">
        <f t="shared" si="13"/>
        <v>24203000</v>
      </c>
      <c r="F6" s="9">
        <f t="shared" si="14"/>
        <v>25477</v>
      </c>
      <c r="G6" s="9">
        <f t="shared" si="15"/>
        <v>21231</v>
      </c>
      <c r="H6" s="9">
        <f t="shared" si="16"/>
        <v>17692</v>
      </c>
      <c r="I6" s="4" t="e">
        <f>#REF!</f>
        <v>#REF!</v>
      </c>
      <c r="J6" s="4">
        <f t="shared" si="17"/>
        <v>2024</v>
      </c>
      <c r="O6">
        <v>0</v>
      </c>
      <c r="P6">
        <f t="shared" si="18"/>
        <v>0</v>
      </c>
      <c r="Q6">
        <v>950</v>
      </c>
      <c r="R6" s="2">
        <v>24203000</v>
      </c>
      <c r="S6">
        <v>2024</v>
      </c>
    </row>
    <row r="7" spans="1:20" s="42" customFormat="1" x14ac:dyDescent="0.25">
      <c r="A7" s="40">
        <f t="shared" si="9"/>
        <v>0</v>
      </c>
      <c r="B7" s="40">
        <f t="shared" si="10"/>
        <v>665</v>
      </c>
      <c r="C7" s="40">
        <f t="shared" si="11"/>
        <v>798</v>
      </c>
      <c r="D7" s="40">
        <f t="shared" si="12"/>
        <v>957.59999999999991</v>
      </c>
      <c r="E7" s="41">
        <f t="shared" si="13"/>
        <v>23936500</v>
      </c>
      <c r="F7" s="40">
        <f t="shared" si="14"/>
        <v>35995</v>
      </c>
      <c r="G7" s="40">
        <f t="shared" si="15"/>
        <v>29996</v>
      </c>
      <c r="H7" s="40">
        <f t="shared" si="16"/>
        <v>24996</v>
      </c>
      <c r="I7" s="40" t="e">
        <f>#REF!</f>
        <v>#REF!</v>
      </c>
      <c r="J7" s="40">
        <f t="shared" si="17"/>
        <v>2023</v>
      </c>
      <c r="O7" s="42">
        <v>0</v>
      </c>
      <c r="P7" s="42">
        <f t="shared" si="18"/>
        <v>0</v>
      </c>
      <c r="Q7" s="42">
        <v>665</v>
      </c>
      <c r="R7" s="43">
        <v>23936500</v>
      </c>
      <c r="S7" s="42">
        <v>2023</v>
      </c>
    </row>
    <row r="8" spans="1:20" x14ac:dyDescent="0.25">
      <c r="A8" s="4">
        <f t="shared" si="9"/>
        <v>0</v>
      </c>
      <c r="B8" s="4">
        <f t="shared" si="10"/>
        <v>724.16666666666674</v>
      </c>
      <c r="C8" s="4">
        <f t="shared" si="11"/>
        <v>869.00000000000011</v>
      </c>
      <c r="D8" s="4">
        <f t="shared" si="12"/>
        <v>1042.8000000000002</v>
      </c>
      <c r="E8" s="5">
        <f t="shared" si="13"/>
        <v>29400000</v>
      </c>
      <c r="F8" s="9">
        <f t="shared" si="14"/>
        <v>40598</v>
      </c>
      <c r="G8" s="9">
        <f t="shared" si="15"/>
        <v>33832</v>
      </c>
      <c r="H8" s="9">
        <f t="shared" si="16"/>
        <v>28193</v>
      </c>
      <c r="I8" s="4" t="e">
        <f>#REF!</f>
        <v>#REF!</v>
      </c>
      <c r="J8" s="4">
        <f t="shared" si="17"/>
        <v>0</v>
      </c>
      <c r="O8">
        <v>0</v>
      </c>
      <c r="P8">
        <v>869</v>
      </c>
      <c r="Q8">
        <f t="shared" ref="Q8" si="19">P8/1.2</f>
        <v>724.16666666666674</v>
      </c>
      <c r="R8" s="2">
        <v>29400000</v>
      </c>
    </row>
    <row r="9" spans="1:20" x14ac:dyDescent="0.25">
      <c r="A9" s="4">
        <f t="shared" si="9"/>
        <v>0</v>
      </c>
      <c r="B9" s="4">
        <f t="shared" si="10"/>
        <v>869</v>
      </c>
      <c r="C9" s="4">
        <f t="shared" si="11"/>
        <v>1042.8</v>
      </c>
      <c r="D9" s="4">
        <f t="shared" si="12"/>
        <v>1251.3599999999999</v>
      </c>
      <c r="E9" s="5">
        <f t="shared" si="13"/>
        <v>29400000</v>
      </c>
      <c r="F9" s="9">
        <f t="shared" si="14"/>
        <v>33832</v>
      </c>
      <c r="G9" s="9">
        <f t="shared" si="15"/>
        <v>28193</v>
      </c>
      <c r="H9" s="9">
        <f t="shared" si="16"/>
        <v>23494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869</v>
      </c>
      <c r="R9" s="2">
        <v>29400000</v>
      </c>
    </row>
    <row r="10" spans="1:20" x14ac:dyDescent="0.25">
      <c r="A10" s="4">
        <f t="shared" si="0"/>
        <v>0</v>
      </c>
      <c r="B10" s="4">
        <f t="shared" si="1"/>
        <v>665</v>
      </c>
      <c r="C10" s="4">
        <f t="shared" ref="C10:C14" si="20">B10*1.2</f>
        <v>798</v>
      </c>
      <c r="D10" s="4">
        <f t="shared" si="2"/>
        <v>957.59999999999991</v>
      </c>
      <c r="E10" s="5">
        <f t="shared" si="3"/>
        <v>25670000</v>
      </c>
      <c r="F10" s="9">
        <f t="shared" si="4"/>
        <v>38602</v>
      </c>
      <c r="G10" s="9">
        <f t="shared" si="5"/>
        <v>32168</v>
      </c>
      <c r="H10" s="9">
        <f t="shared" si="6"/>
        <v>26807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665</v>
      </c>
      <c r="R10" s="2">
        <v>25670000</v>
      </c>
    </row>
    <row r="11" spans="1:20" x14ac:dyDescent="0.25">
      <c r="A11" s="4">
        <f t="shared" si="0"/>
        <v>0</v>
      </c>
      <c r="B11" s="4">
        <f t="shared" si="1"/>
        <v>950</v>
      </c>
      <c r="C11" s="4">
        <f t="shared" si="20"/>
        <v>1140</v>
      </c>
      <c r="D11" s="4">
        <f t="shared" si="2"/>
        <v>1368</v>
      </c>
      <c r="E11" s="5">
        <f t="shared" si="3"/>
        <v>24203000</v>
      </c>
      <c r="F11" s="9">
        <f t="shared" si="4"/>
        <v>25477</v>
      </c>
      <c r="G11" s="9">
        <f t="shared" si="5"/>
        <v>21231</v>
      </c>
      <c r="H11" s="9">
        <f t="shared" si="6"/>
        <v>17692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950</v>
      </c>
      <c r="R11" s="2">
        <v>24203000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4" t="s">
        <v>36</v>
      </c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</row>
    <row r="16" spans="1:20" x14ac:dyDescent="0.25">
      <c r="A16" s="4">
        <f t="shared" ref="A16:A28" si="32">N16</f>
        <v>0</v>
      </c>
      <c r="B16" s="4">
        <f t="shared" ref="B16:B28" si="33">Q16</f>
        <v>600</v>
      </c>
      <c r="C16" s="4">
        <f>B16*1.2</f>
        <v>720</v>
      </c>
      <c r="D16" s="4">
        <f t="shared" ref="D16:D28" si="34">C16*1.2</f>
        <v>864</v>
      </c>
      <c r="E16" s="5">
        <f t="shared" ref="E16:E28" si="35">R16</f>
        <v>18500000</v>
      </c>
      <c r="F16" s="9">
        <f t="shared" ref="F16:F28" si="36">ROUND((E16/B16),0)</f>
        <v>30833</v>
      </c>
      <c r="G16" s="9">
        <f t="shared" ref="G16:G28" si="37">ROUND((E16/C16),0)</f>
        <v>25694</v>
      </c>
      <c r="H16" s="9">
        <f t="shared" ref="H16:H28" si="38">ROUND((E16/D16),0)</f>
        <v>21412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600</v>
      </c>
      <c r="R16" s="2">
        <v>18500000</v>
      </c>
    </row>
    <row r="17" spans="1:24" s="42" customFormat="1" x14ac:dyDescent="0.25">
      <c r="A17" s="40">
        <f t="shared" si="32"/>
        <v>0</v>
      </c>
      <c r="B17" s="40">
        <f t="shared" si="33"/>
        <v>450</v>
      </c>
      <c r="C17" s="40">
        <f t="shared" ref="C17:C28" si="41">B17*1.2</f>
        <v>540</v>
      </c>
      <c r="D17" s="40">
        <f t="shared" si="34"/>
        <v>648</v>
      </c>
      <c r="E17" s="41">
        <f t="shared" si="35"/>
        <v>17500000</v>
      </c>
      <c r="F17" s="40">
        <f t="shared" si="36"/>
        <v>38889</v>
      </c>
      <c r="G17" s="40">
        <f t="shared" si="37"/>
        <v>32407</v>
      </c>
      <c r="H17" s="40">
        <f t="shared" si="38"/>
        <v>27006</v>
      </c>
      <c r="I17" s="40" t="e">
        <f>#REF!</f>
        <v>#REF!</v>
      </c>
      <c r="J17" s="40">
        <f t="shared" si="39"/>
        <v>0</v>
      </c>
      <c r="O17" s="42">
        <v>0</v>
      </c>
      <c r="P17" s="42">
        <f t="shared" si="40"/>
        <v>0</v>
      </c>
      <c r="Q17" s="42">
        <v>450</v>
      </c>
      <c r="R17" s="43">
        <v>17500000</v>
      </c>
    </row>
    <row r="18" spans="1:24" x14ac:dyDescent="0.25">
      <c r="A18" s="4">
        <f t="shared" si="32"/>
        <v>0</v>
      </c>
      <c r="B18" s="4">
        <f t="shared" si="33"/>
        <v>375</v>
      </c>
      <c r="C18" s="4">
        <f t="shared" si="41"/>
        <v>450</v>
      </c>
      <c r="D18" s="4">
        <f t="shared" si="34"/>
        <v>540</v>
      </c>
      <c r="E18" s="5">
        <f t="shared" si="35"/>
        <v>11000000</v>
      </c>
      <c r="F18" s="9">
        <f t="shared" si="36"/>
        <v>29333</v>
      </c>
      <c r="G18" s="9">
        <f t="shared" si="37"/>
        <v>24444</v>
      </c>
      <c r="H18" s="9">
        <f t="shared" si="38"/>
        <v>20370</v>
      </c>
      <c r="I18" s="4" t="e">
        <f>#REF!</f>
        <v>#REF!</v>
      </c>
      <c r="J18" s="4">
        <f t="shared" si="39"/>
        <v>0</v>
      </c>
      <c r="O18">
        <v>0</v>
      </c>
      <c r="P18">
        <v>450</v>
      </c>
      <c r="Q18">
        <f t="shared" si="40"/>
        <v>375</v>
      </c>
      <c r="R18" s="2">
        <v>11000000</v>
      </c>
    </row>
    <row r="19" spans="1:24" x14ac:dyDescent="0.25">
      <c r="A19" s="4">
        <f t="shared" si="32"/>
        <v>0</v>
      </c>
      <c r="B19" s="4">
        <f t="shared" si="33"/>
        <v>585</v>
      </c>
      <c r="C19" s="4">
        <f t="shared" si="41"/>
        <v>702</v>
      </c>
      <c r="D19" s="4">
        <f t="shared" si="34"/>
        <v>842.4</v>
      </c>
      <c r="E19" s="5">
        <f t="shared" si="35"/>
        <v>21500000</v>
      </c>
      <c r="F19" s="9">
        <f t="shared" si="36"/>
        <v>36752</v>
      </c>
      <c r="G19" s="9">
        <f t="shared" si="37"/>
        <v>30627</v>
      </c>
      <c r="H19" s="9">
        <f t="shared" si="38"/>
        <v>25522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585</v>
      </c>
      <c r="R19" s="2">
        <v>21500000</v>
      </c>
    </row>
    <row r="20" spans="1:24" x14ac:dyDescent="0.25">
      <c r="A20" s="4">
        <f t="shared" si="32"/>
        <v>0</v>
      </c>
      <c r="B20" s="4">
        <f t="shared" si="33"/>
        <v>916.66666666666674</v>
      </c>
      <c r="C20" s="4">
        <f t="shared" si="41"/>
        <v>1100</v>
      </c>
      <c r="D20" s="4">
        <f t="shared" si="34"/>
        <v>1320</v>
      </c>
      <c r="E20" s="5">
        <f t="shared" si="35"/>
        <v>34500000</v>
      </c>
      <c r="F20" s="9">
        <f t="shared" si="36"/>
        <v>37636</v>
      </c>
      <c r="G20" s="9">
        <f t="shared" si="37"/>
        <v>31364</v>
      </c>
      <c r="H20" s="9">
        <f t="shared" si="38"/>
        <v>26136</v>
      </c>
      <c r="I20" s="4" t="e">
        <f>#REF!</f>
        <v>#REF!</v>
      </c>
      <c r="J20" s="4">
        <f t="shared" si="39"/>
        <v>0</v>
      </c>
      <c r="O20">
        <v>0</v>
      </c>
      <c r="P20">
        <v>1100</v>
      </c>
      <c r="Q20">
        <f t="shared" si="40"/>
        <v>916.66666666666674</v>
      </c>
      <c r="R20" s="2">
        <v>34500000</v>
      </c>
    </row>
    <row r="21" spans="1:24" x14ac:dyDescent="0.25">
      <c r="A21" s="4">
        <f t="shared" si="32"/>
        <v>0</v>
      </c>
      <c r="B21" s="4">
        <f t="shared" si="33"/>
        <v>625</v>
      </c>
      <c r="C21" s="4">
        <f t="shared" si="41"/>
        <v>750</v>
      </c>
      <c r="D21" s="4">
        <f t="shared" si="34"/>
        <v>900</v>
      </c>
      <c r="E21" s="5">
        <f t="shared" si="35"/>
        <v>22500000</v>
      </c>
      <c r="F21" s="9">
        <f t="shared" si="36"/>
        <v>36000</v>
      </c>
      <c r="G21" s="9">
        <f t="shared" si="37"/>
        <v>30000</v>
      </c>
      <c r="H21" s="9">
        <f t="shared" si="38"/>
        <v>25000</v>
      </c>
      <c r="I21" s="4" t="e">
        <f>#REF!</f>
        <v>#REF!</v>
      </c>
      <c r="J21" s="4">
        <f t="shared" si="39"/>
        <v>0</v>
      </c>
      <c r="O21">
        <v>0</v>
      </c>
      <c r="P21">
        <v>750</v>
      </c>
      <c r="Q21">
        <f t="shared" si="40"/>
        <v>625</v>
      </c>
      <c r="R21" s="2">
        <v>22500000</v>
      </c>
    </row>
    <row r="22" spans="1:24" s="42" customFormat="1" x14ac:dyDescent="0.25">
      <c r="A22" s="40">
        <f t="shared" ref="A22:A24" si="42">N22</f>
        <v>0</v>
      </c>
      <c r="B22" s="40">
        <f t="shared" ref="B22:B24" si="43">Q22</f>
        <v>916.66666666666674</v>
      </c>
      <c r="C22" s="40">
        <f t="shared" ref="C22:C24" si="44">B22*1.2</f>
        <v>1100</v>
      </c>
      <c r="D22" s="40">
        <f t="shared" ref="D22:D24" si="45">C22*1.2</f>
        <v>1320</v>
      </c>
      <c r="E22" s="41">
        <f t="shared" ref="E22:E24" si="46">R22</f>
        <v>37500000</v>
      </c>
      <c r="F22" s="40">
        <f t="shared" ref="F22:F24" si="47">ROUND((E22/B22),0)</f>
        <v>40909</v>
      </c>
      <c r="G22" s="40">
        <f t="shared" ref="G22:G24" si="48">ROUND((E22/C22),0)</f>
        <v>34091</v>
      </c>
      <c r="H22" s="40">
        <f t="shared" ref="H22:H24" si="49">ROUND((E22/D22),0)</f>
        <v>28409</v>
      </c>
      <c r="I22" s="40" t="e">
        <f>#REF!</f>
        <v>#REF!</v>
      </c>
      <c r="J22" s="40">
        <f t="shared" ref="J22:J24" si="50">S22</f>
        <v>0</v>
      </c>
      <c r="O22" s="42">
        <v>0</v>
      </c>
      <c r="P22" s="42">
        <v>1100</v>
      </c>
      <c r="Q22" s="42">
        <f t="shared" ref="Q22:Q24" si="51">P22/1.2</f>
        <v>916.66666666666674</v>
      </c>
      <c r="R22" s="43">
        <v>37500000</v>
      </c>
    </row>
    <row r="23" spans="1:24" x14ac:dyDescent="0.25">
      <c r="A23" s="4">
        <f t="shared" si="42"/>
        <v>0</v>
      </c>
      <c r="B23" s="4">
        <f t="shared" si="43"/>
        <v>830.83333333333337</v>
      </c>
      <c r="C23" s="4">
        <f t="shared" si="44"/>
        <v>997</v>
      </c>
      <c r="D23" s="4">
        <f t="shared" si="45"/>
        <v>1196.3999999999999</v>
      </c>
      <c r="E23" s="5">
        <f t="shared" si="46"/>
        <v>23500000</v>
      </c>
      <c r="F23" s="9">
        <f t="shared" si="47"/>
        <v>28285</v>
      </c>
      <c r="G23" s="9">
        <f t="shared" si="48"/>
        <v>23571</v>
      </c>
      <c r="H23" s="9">
        <f t="shared" si="49"/>
        <v>19642</v>
      </c>
      <c r="I23" s="4" t="e">
        <f>#REF!</f>
        <v>#REF!</v>
      </c>
      <c r="J23" s="4">
        <f t="shared" si="50"/>
        <v>0</v>
      </c>
      <c r="O23">
        <v>0</v>
      </c>
      <c r="P23">
        <v>997</v>
      </c>
      <c r="Q23">
        <f t="shared" si="51"/>
        <v>830.83333333333337</v>
      </c>
      <c r="R23" s="2">
        <v>23500000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ref="P24" si="52">O24/1.2</f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61.78</v>
      </c>
      <c r="G31">
        <f>F31*10.764</f>
        <v>664.99991999999997</v>
      </c>
      <c r="S31" s="10"/>
      <c r="T31" s="10"/>
      <c r="U31" s="17" t="s">
        <v>15</v>
      </c>
      <c r="V31" s="18"/>
      <c r="W31" s="19">
        <f>W29-W30</f>
        <v>35000</v>
      </c>
      <c r="X31" s="22"/>
    </row>
    <row r="32" spans="1:24" ht="15.75" x14ac:dyDescent="0.25">
      <c r="E32" t="s">
        <v>31</v>
      </c>
      <c r="F32" s="7">
        <v>67.959999999999994</v>
      </c>
      <c r="G32">
        <f>F32*10.764</f>
        <v>731.52143999999987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7:24" ht="15.75" x14ac:dyDescent="0.25">
      <c r="G33">
        <f>G32/G31</f>
        <v>1.1000323729362251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7:24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</row>
    <row r="35" spans="7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4" ht="39" customHeight="1" x14ac:dyDescent="0.25">
      <c r="P36" s="45" t="s">
        <v>39</v>
      </c>
      <c r="Q36" s="45"/>
      <c r="R36" s="45"/>
      <c r="S36" s="45"/>
      <c r="T36" s="46"/>
      <c r="U36" s="21" t="s">
        <v>20</v>
      </c>
      <c r="V36" s="23"/>
      <c r="W36" s="24">
        <f>90*W33/W35</f>
        <v>1.5</v>
      </c>
      <c r="X36" s="24"/>
    </row>
    <row r="37" spans="7:24" ht="15.75" x14ac:dyDescent="0.25">
      <c r="U37" s="17"/>
      <c r="V37" s="26"/>
      <c r="W37" s="27">
        <v>0</v>
      </c>
      <c r="X37" s="27"/>
    </row>
    <row r="38" spans="7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7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7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35000</v>
      </c>
      <c r="X40" s="22"/>
    </row>
    <row r="41" spans="7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7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38000</v>
      </c>
      <c r="X42" s="22"/>
    </row>
    <row r="43" spans="7:24" ht="15.75" x14ac:dyDescent="0.25">
      <c r="S43" s="10"/>
      <c r="T43" s="10"/>
      <c r="U43" s="23"/>
      <c r="V43" s="23"/>
      <c r="W43" s="24"/>
      <c r="X43" s="24"/>
    </row>
    <row r="44" spans="7:24" ht="15.75" x14ac:dyDescent="0.25">
      <c r="S44" s="10"/>
      <c r="T44" s="10"/>
      <c r="U44" s="28" t="s">
        <v>37</v>
      </c>
      <c r="V44" s="30"/>
      <c r="W44" s="25">
        <v>665</v>
      </c>
      <c r="X44" s="24"/>
    </row>
    <row r="45" spans="7:24" ht="15.75" x14ac:dyDescent="0.25">
      <c r="P45" s="13" t="s">
        <v>29</v>
      </c>
      <c r="S45" s="10"/>
      <c r="T45" s="11"/>
      <c r="U45" s="17" t="s">
        <v>33</v>
      </c>
      <c r="V45" s="31"/>
      <c r="W45" s="34">
        <f>W42*W44+X46</f>
        <v>25270000</v>
      </c>
      <c r="X45" s="32"/>
    </row>
    <row r="46" spans="7:24" ht="15.75" x14ac:dyDescent="0.25">
      <c r="S46" s="11"/>
      <c r="T46" s="10"/>
      <c r="U46" s="17" t="s">
        <v>24</v>
      </c>
      <c r="V46" s="23"/>
      <c r="W46" s="33">
        <f>W45*0.9</f>
        <v>22743000</v>
      </c>
      <c r="X46" s="34"/>
    </row>
    <row r="47" spans="7:24" ht="15.75" x14ac:dyDescent="0.25">
      <c r="S47" s="10"/>
      <c r="T47" s="10"/>
      <c r="U47" s="17" t="s">
        <v>25</v>
      </c>
      <c r="V47" s="23"/>
      <c r="W47" s="33">
        <f>W45*0.8</f>
        <v>20216000</v>
      </c>
      <c r="X47" s="33"/>
    </row>
    <row r="48" spans="7:24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1995000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52645.833333333336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1:U11"/>
  <sheetViews>
    <sheetView zoomScaleNormal="100" workbookViewId="0">
      <selection activeCell="U18" sqref="U18"/>
    </sheetView>
  </sheetViews>
  <sheetFormatPr defaultRowHeight="15" x14ac:dyDescent="0.25"/>
  <sheetData>
    <row r="11" spans="20:21" x14ac:dyDescent="0.25">
      <c r="T11">
        <v>30.66</v>
      </c>
      <c r="U11">
        <f>T11*10.764</f>
        <v>330.02423999999996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U12:V12"/>
  <sheetViews>
    <sheetView workbookViewId="0">
      <selection activeCell="V15" sqref="V15"/>
    </sheetView>
  </sheetViews>
  <sheetFormatPr defaultRowHeight="15" x14ac:dyDescent="0.25"/>
  <sheetData>
    <row r="12" spans="21:22" x14ac:dyDescent="0.25">
      <c r="U12">
        <v>61.78</v>
      </c>
      <c r="V12">
        <f>U12*10.764</f>
        <v>664.99991999999997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5:U15"/>
  <sheetViews>
    <sheetView workbookViewId="0">
      <selection activeCell="U24" sqref="U24"/>
    </sheetView>
  </sheetViews>
  <sheetFormatPr defaultRowHeight="15" x14ac:dyDescent="0.25"/>
  <sheetData>
    <row r="15" spans="20:21" x14ac:dyDescent="0.25">
      <c r="T15">
        <v>83.61</v>
      </c>
      <c r="U15">
        <f>T15*10.764</f>
        <v>899.97803999999996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2:T12"/>
  <sheetViews>
    <sheetView workbookViewId="0">
      <selection activeCell="T15" sqref="T15"/>
    </sheetView>
  </sheetViews>
  <sheetFormatPr defaultRowHeight="15" x14ac:dyDescent="0.25"/>
  <sheetData>
    <row r="12" spans="19:20" x14ac:dyDescent="0.25">
      <c r="S12">
        <v>88.26</v>
      </c>
      <c r="T12">
        <f>S12*10.764</f>
        <v>950.03063999999995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751F-05DB-4E9F-94FD-274B4C25B0FE}">
  <dimension ref="T17:W22"/>
  <sheetViews>
    <sheetView topLeftCell="A10" workbookViewId="0">
      <selection activeCell="T26" sqref="T26"/>
    </sheetView>
  </sheetViews>
  <sheetFormatPr defaultRowHeight="15" x14ac:dyDescent="0.25"/>
  <cols>
    <col min="20" max="20" width="14.42578125" customWidth="1"/>
  </cols>
  <sheetData>
    <row r="17" spans="20:23" x14ac:dyDescent="0.25">
      <c r="V17">
        <v>61.78</v>
      </c>
      <c r="W17">
        <f>V17*10.764</f>
        <v>664.99991999999997</v>
      </c>
    </row>
    <row r="19" spans="20:23" x14ac:dyDescent="0.25">
      <c r="T19">
        <v>22553000</v>
      </c>
    </row>
    <row r="20" spans="20:23" x14ac:dyDescent="0.25">
      <c r="T20">
        <v>1353500</v>
      </c>
    </row>
    <row r="21" spans="20:23" x14ac:dyDescent="0.25">
      <c r="T21">
        <v>30000</v>
      </c>
    </row>
    <row r="22" spans="20:23" x14ac:dyDescent="0.25">
      <c r="T22">
        <f>SUM(T18:T21)</f>
        <v>23936500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EB68-449D-4D6F-98BC-9C3A7EE24375}">
  <dimension ref="R13:S13"/>
  <sheetViews>
    <sheetView workbookViewId="0">
      <selection activeCell="S19" sqref="S19"/>
    </sheetView>
  </sheetViews>
  <sheetFormatPr defaultRowHeight="15" x14ac:dyDescent="0.25"/>
  <sheetData>
    <row r="13" spans="18:19" x14ac:dyDescent="0.25">
      <c r="R13">
        <v>80.73</v>
      </c>
      <c r="S13">
        <f>R13*10.764</f>
        <v>868.97771999999998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0EFED-0132-4A72-A041-6F82DE26EAED}">
  <dimension ref="V11:W11"/>
  <sheetViews>
    <sheetView workbookViewId="0">
      <selection activeCell="T21" sqref="T21"/>
    </sheetView>
  </sheetViews>
  <sheetFormatPr defaultRowHeight="15" x14ac:dyDescent="0.25"/>
  <sheetData>
    <row r="11" spans="22:23" x14ac:dyDescent="0.25">
      <c r="V11">
        <v>61.78</v>
      </c>
      <c r="W11">
        <f>V11*10.764</f>
        <v>664.99991999999997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5818-E0A9-424D-A7BB-E83DA85ECBC3}">
  <dimension ref="R14:S14"/>
  <sheetViews>
    <sheetView workbookViewId="0">
      <selection activeCell="V18" sqref="V18"/>
    </sheetView>
  </sheetViews>
  <sheetFormatPr defaultRowHeight="15" x14ac:dyDescent="0.25"/>
  <sheetData>
    <row r="14" spans="18:19" x14ac:dyDescent="0.25">
      <c r="R14">
        <v>88.26</v>
      </c>
      <c r="S14">
        <f>R14*10.764</f>
        <v>950.03063999999995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3" sqref="R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>
      <selection activeCell="U23" sqref="U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4" sqref="T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0" sqref="X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21" sqref="T2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Sheet16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2024-06-28T05:48:55Z</dcterms:modified>
</cp:coreProperties>
</file>