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NILESH SULAKHE - SBI\"/>
    </mc:Choice>
  </mc:AlternateContent>
  <xr:revisionPtr revIDLastSave="0" documentId="13_ncr:1_{72B59740-0DEB-40D1-A7A5-1F2CA8A3AF9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2" i="19" l="1"/>
  <c r="T12" i="19"/>
  <c r="Y16" i="18"/>
  <c r="X16" i="18"/>
  <c r="G35" i="4" l="1"/>
  <c r="G33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X45" i="4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<sst xmlns="http://schemas.openxmlformats.org/spreadsheetml/2006/main" count="50" uniqueCount="44">
  <si>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</si>
  <si>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</si>
  <si>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</si>
  <si>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</si>
  <si>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</si>
  <si>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</si>
  <si>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</si>
  <si>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</si>
  <si>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</si>
  <si>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</si>
  <si>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</si>
  <si>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</si>
  <si>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</si>
  <si>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</si>
  <si>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</si>
  <si>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</si>
  <si>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</si>
  <si>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</si>
  <si>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</si>
  <si>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</si>
  <si>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</si>
  <si>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</si>
  <si>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</si>
  <si>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</si>
  <si>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</si>
  <si>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</si>
  <si>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</si>
  <si>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</si>
  <si>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</si>
  <si>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</si>
  <si>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</si>
  <si>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</si>
  <si>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</si>
  <si>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</si>
  <si>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</si>
  <si>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</si>
  <si>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</si>
  <si>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</si>
  <si>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</si>
  <si>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 NILESH SULAKHE</t>
  </si>
  <si>
    <t>Agree CA</t>
  </si>
  <si>
    <t>Bal</t>
  </si>
  <si>
    <t>Terr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</si>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</sst>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AC5A8-D30B-452B-A1EA-E325F3C1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35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52C2A-1972-4B33-9220-C71FF21F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5687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0</xdr:rowOff>
    </xdr:from>
    <xdr:to>
      <xdr:col>15</xdr:col>
      <xdr:colOff>172643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BB508F-287E-4463-A16C-C83052FDC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0"/>
          <a:ext cx="8545118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134134</xdr:colOff>
      <xdr:row>50</xdr:row>
      <xdr:rowOff>67941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89234-7434-44CC-AAD8-D332BA87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620534" cy="9069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15</xdr:col>
      <xdr:colOff>229823</xdr:colOff>
      <xdr:row>52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D52626-5AA7-4F90-8C9B-1B1F3C83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14500"/>
          <a:ext cx="8764223" cy="8221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51054-BD81-4FF7-BEEF-097C4F01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6849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12077-7B23-489F-8CB2-634242AD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668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3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710937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481</v>
      </c>
      <c r="C3" s="4">
        <f>B3*1.2</f>
        <v>577.19999999999993</v>
      </c>
      <c r="D3" s="4">
        <f t="shared" ref="D3:D14" si="2">C3*1.2</f>
        <v>692.63999999999987</v>
      </c>
      <c r="E3" s="5">
        <f t="shared" ref="E3:E14" si="3">R3</f>
        <v>3699200</v>
      </c>
      <c r="F3" s="9">
        <f t="shared" ref="F3:F14" si="4">ROUND((E3/B3),0)</f>
        <v>7691</v>
      </c>
      <c r="G3" s="9">
        <f t="shared" ref="G3:G14" si="5">ROUND((E3/C3),0)</f>
        <v>6409</v>
      </c>
      <c r="H3" s="9">
        <f t="shared" ref="H3:H14" si="6">ROUND((E3/D3),0)</f>
        <v>5341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481</v>
      </c>
      <c r="R3" s="2">
        <v>3699200</v>
      </c>
    </row>
    <row r="4" spans="1:20" x14ac:dyDescent="0.25">
      <c r="A4" s="4">
        <f t="shared" ref="A4:A9" si="9">N4</f>
        <v>0</v>
      </c>
      <c r="B4" s="4">
        <f t="shared" ref="B4:B9" si="10">Q4</f>
        <v>479</v>
      </c>
      <c r="C4" s="4">
        <f t="shared" ref="C4:C9" si="11">B4*1.2</f>
        <v>574.79999999999995</v>
      </c>
      <c r="D4" s="4">
        <f t="shared" ref="D4:D9" si="12">C4*1.2</f>
        <v>689.75999999999988</v>
      </c>
      <c r="E4" s="5">
        <f t="shared" ref="E4:E9" si="13">R4</f>
        <v>4222575</v>
      </c>
      <c r="F4" s="9">
        <f t="shared" ref="F4:F9" si="14">ROUND((E4/B4),0)</f>
        <v>8815</v>
      </c>
      <c r="G4" s="9">
        <f t="shared" ref="G4:G9" si="15">ROUND((E4/C4),0)</f>
        <v>7346</v>
      </c>
      <c r="H4" s="9">
        <f t="shared" ref="H4:H9" si="16">ROUND((E4/D4),0)</f>
        <v>6122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479</v>
      </c>
      <c r="R4" s="2">
        <v>4222575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478</v>
      </c>
      <c r="C16" s="4">
        <f>B16*1.2</f>
        <v>573.6</v>
      </c>
      <c r="D16" s="4">
        <f t="shared" ref="D16:D28" si="34">C16*1.2</f>
        <v>688.32</v>
      </c>
      <c r="E16" s="5">
        <f t="shared" ref="E16:E28" si="35">R16</f>
        <v>4500000</v>
      </c>
      <c r="F16" s="9">
        <f t="shared" ref="F16:F28" si="36">ROUND((E16/B16),0)</f>
        <v>9414</v>
      </c>
      <c r="G16" s="9">
        <f t="shared" ref="G16:G28" si="37">ROUND((E16/C16),0)</f>
        <v>7845</v>
      </c>
      <c r="H16" s="9">
        <f t="shared" ref="H16:H28" si="38">ROUND((E16/D16),0)</f>
        <v>6538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478</v>
      </c>
      <c r="R16" s="2">
        <v>4500000</v>
      </c>
    </row>
    <row r="17" spans="1:24" x14ac:dyDescent="0.25">
      <c r="A17" s="4">
        <f t="shared" si="32"/>
        <v>0</v>
      </c>
      <c r="B17" s="4">
        <f t="shared" si="33"/>
        <v>537.5</v>
      </c>
      <c r="C17" s="4">
        <f t="shared" ref="C17:C28" si="41">B17*1.2</f>
        <v>645</v>
      </c>
      <c r="D17" s="4">
        <f t="shared" si="34"/>
        <v>774</v>
      </c>
      <c r="E17" s="5">
        <f t="shared" si="35"/>
        <v>4400000</v>
      </c>
      <c r="F17" s="9">
        <f t="shared" si="36"/>
        <v>8186</v>
      </c>
      <c r="G17" s="9">
        <f t="shared" si="37"/>
        <v>6822</v>
      </c>
      <c r="H17" s="9">
        <f t="shared" si="38"/>
        <v>5685</v>
      </c>
      <c r="I17" s="4" t="e">
        <f>#REF!</f>
        <v>#REF!</v>
      </c>
      <c r="J17" s="4">
        <f t="shared" si="39"/>
        <v>0</v>
      </c>
      <c r="O17">
        <v>0</v>
      </c>
      <c r="P17">
        <v>645</v>
      </c>
      <c r="Q17">
        <f t="shared" si="40"/>
        <v>537.5</v>
      </c>
      <c r="R17" s="2">
        <v>4400000</v>
      </c>
    </row>
    <row r="18" spans="1:24" x14ac:dyDescent="0.25">
      <c r="A18" s="4">
        <f t="shared" si="32"/>
        <v>0</v>
      </c>
      <c r="B18" s="4">
        <f t="shared" si="33"/>
        <v>479</v>
      </c>
      <c r="C18" s="4">
        <f t="shared" si="41"/>
        <v>574.79999999999995</v>
      </c>
      <c r="D18" s="4">
        <f t="shared" si="34"/>
        <v>689.75999999999988</v>
      </c>
      <c r="E18" s="5">
        <f t="shared" si="35"/>
        <v>5225000</v>
      </c>
      <c r="F18" s="9">
        <f t="shared" si="36"/>
        <v>10908</v>
      </c>
      <c r="G18" s="9">
        <f t="shared" si="37"/>
        <v>9090</v>
      </c>
      <c r="H18" s="9">
        <f t="shared" si="38"/>
        <v>7575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479</v>
      </c>
      <c r="R18" s="2">
        <v>5225000</v>
      </c>
    </row>
    <row r="19" spans="1:24" x14ac:dyDescent="0.25">
      <c r="A19" s="4">
        <f t="shared" si="32"/>
        <v>0</v>
      </c>
      <c r="B19" s="4">
        <f t="shared" si="33"/>
        <v>490</v>
      </c>
      <c r="C19" s="4">
        <f t="shared" si="41"/>
        <v>588</v>
      </c>
      <c r="D19" s="4">
        <f t="shared" si="34"/>
        <v>705.6</v>
      </c>
      <c r="E19" s="5">
        <f t="shared" si="35"/>
        <v>5800000</v>
      </c>
      <c r="F19" s="9">
        <f t="shared" si="36"/>
        <v>11837</v>
      </c>
      <c r="G19" s="9">
        <f t="shared" si="37"/>
        <v>9864</v>
      </c>
      <c r="H19" s="9">
        <f t="shared" si="38"/>
        <v>8220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490</v>
      </c>
      <c r="R19" s="2">
        <v>5800000</v>
      </c>
    </row>
    <row r="20" spans="1:24" x14ac:dyDescent="0.25">
      <c r="A20" s="4">
        <f t="shared" si="32"/>
        <v>0</v>
      </c>
      <c r="B20" s="4">
        <f t="shared" si="33"/>
        <v>488</v>
      </c>
      <c r="C20" s="4">
        <f t="shared" si="41"/>
        <v>585.6</v>
      </c>
      <c r="D20" s="4">
        <f t="shared" si="34"/>
        <v>702.72</v>
      </c>
      <c r="E20" s="5">
        <f t="shared" si="35"/>
        <v>4294000</v>
      </c>
      <c r="F20" s="9">
        <f t="shared" si="36"/>
        <v>8799</v>
      </c>
      <c r="G20" s="9">
        <f t="shared" si="37"/>
        <v>7333</v>
      </c>
      <c r="H20" s="9">
        <f t="shared" si="38"/>
        <v>6111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488</v>
      </c>
      <c r="R20" s="2">
        <v>4294000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E32" t="s">
        <v>40</v>
      </c>
      <c r="F32" s="7">
        <v>36.42</v>
      </c>
      <c r="G32" s="6">
        <f>F32*10.764</f>
        <v>392.02488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E33" t="s">
        <v>41</v>
      </c>
      <c r="F33" s="7">
        <v>2.84</v>
      </c>
      <c r="G33" s="6">
        <f t="shared" ref="G33:G34" si="53">F33*10.764</f>
        <v>30.569759999999995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4" ht="15.75" x14ac:dyDescent="0.25">
      <c r="E34" t="s">
        <v>42</v>
      </c>
      <c r="F34" s="7">
        <v>5.22</v>
      </c>
      <c r="G34" s="6">
        <f t="shared" si="53"/>
        <v>56.188079999999992</v>
      </c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5:24" ht="15.75" x14ac:dyDescent="0.25">
      <c r="G35">
        <f>SUM(G32:G34)</f>
        <v>478.78271999999998</v>
      </c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5:24" ht="15.75" x14ac:dyDescent="0.25">
      <c r="U37" s="17"/>
      <c r="V37" s="26"/>
      <c r="W37" s="27">
        <f>W36%</f>
        <v>0</v>
      </c>
      <c r="X37" s="27"/>
    </row>
    <row r="38" spans="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37</v>
      </c>
      <c r="V44" s="30"/>
      <c r="W44" s="25">
        <v>479</v>
      </c>
      <c r="X44" s="24"/>
    </row>
    <row r="45" spans="5:24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4790000</v>
      </c>
      <c r="X45" s="40">
        <f>W45*0.75</f>
        <v>3592500</v>
      </c>
    </row>
    <row r="46" spans="5:24" ht="15.75" x14ac:dyDescent="0.25">
      <c r="S46" s="11"/>
      <c r="T46" s="10"/>
      <c r="U46" s="17" t="s">
        <v>24</v>
      </c>
      <c r="V46" s="23"/>
      <c r="W46" s="33">
        <f>W45*0.9</f>
        <v>4311000</v>
      </c>
      <c r="X46" s="34"/>
    </row>
    <row r="47" spans="5:24" ht="15.75" x14ac:dyDescent="0.25">
      <c r="S47" s="10"/>
      <c r="T47" s="10"/>
      <c r="U47" s="17" t="s">
        <v>25</v>
      </c>
      <c r="V47" s="23"/>
      <c r="W47" s="33">
        <f>W45*0.8</f>
        <v>3832000</v>
      </c>
      <c r="X47" s="33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1197500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9979.1666666666661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Q13" sqref="Q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N15" sqref="N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6" zoomScaleNormal="100" workbookViewId="0">
      <selection activeCell="R38" sqref="R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2:Y16"/>
  <sheetViews>
    <sheetView topLeftCell="F1" zoomScaleNormal="100" workbookViewId="0">
      <selection activeCell="Y16" sqref="Y16"/>
    </sheetView>
  </sheetViews>
  <sheetFormatPr defaultRowHeight="15" x14ac:dyDescent="0.25"/>
  <sheetData>
    <row r="12" spans="24:25" x14ac:dyDescent="0.25">
      <c r="X12">
        <v>34.11</v>
      </c>
    </row>
    <row r="13" spans="24:25" x14ac:dyDescent="0.25">
      <c r="X13">
        <v>3.17</v>
      </c>
    </row>
    <row r="14" spans="24:25" x14ac:dyDescent="0.25">
      <c r="X14">
        <v>1.44</v>
      </c>
    </row>
    <row r="15" spans="24:25" x14ac:dyDescent="0.25">
      <c r="X15">
        <v>6</v>
      </c>
    </row>
    <row r="16" spans="24:25" x14ac:dyDescent="0.25">
      <c r="X16">
        <f>SUM(X12:X15)</f>
        <v>44.72</v>
      </c>
      <c r="Y16">
        <f>X16*10.764</f>
        <v>481.36607999999995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9" spans="1:21" x14ac:dyDescent="0.25">
      <c r="T9">
        <v>36.44</v>
      </c>
    </row>
    <row r="10" spans="1:21" x14ac:dyDescent="0.25">
      <c r="T10">
        <v>2.84</v>
      </c>
    </row>
    <row r="11" spans="1:21" x14ac:dyDescent="0.25">
      <c r="T11">
        <v>5.22</v>
      </c>
    </row>
    <row r="12" spans="1:21" x14ac:dyDescent="0.25">
      <c r="T12">
        <f>SUM(T9:T11)</f>
        <v>44.5</v>
      </c>
      <c r="U12">
        <f>T12*10.764</f>
        <v>478.99799999999999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2024-06-28T07:52:14Z</dcterms:modified>
</cp:coreProperties>
</file>