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" i="1" l="1"/>
  <c r="R14" i="1"/>
  <c r="R21" i="1"/>
  <c r="Q21" i="1"/>
  <c r="Q19" i="1"/>
  <c r="Q18" i="1"/>
  <c r="Q14" i="1"/>
  <c r="L20" i="1" l="1"/>
  <c r="N3" i="1"/>
  <c r="P3" i="1"/>
  <c r="L19" i="1"/>
  <c r="M15" i="1"/>
  <c r="L8" i="1"/>
  <c r="L9" i="1" s="1"/>
  <c r="L6" i="1"/>
  <c r="L4" i="1"/>
  <c r="L3" i="1"/>
  <c r="L12" i="1" s="1"/>
  <c r="L10" i="1" l="1"/>
  <c r="L11" i="1" s="1"/>
  <c r="L13" i="1" s="1"/>
  <c r="L16" i="1" s="1"/>
  <c r="L17" i="1" l="1"/>
  <c r="L18" i="1"/>
</calcChain>
</file>

<file path=xl/sharedStrings.xml><?xml version="1.0" encoding="utf-8"?>
<sst xmlns="http://schemas.openxmlformats.org/spreadsheetml/2006/main" count="28" uniqueCount="27">
  <si>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</si>
  <si>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</si>
  <si>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</si>
  <si>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</si>
  <si>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</si>
  <si>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</si>
  <si>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</si>
  <si>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</si>
  <si>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</si>
  <si>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</si>
  <si>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</si>
  <si>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</si>
  <si>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</si>
  <si>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</si>
  <si>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</si>
  <si>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</si>
  <si>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</si>
  <si>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Guideline Rate</t>
  </si>
  <si>
    <t>1st</t>
  </si>
  <si>
    <t>area</t>
  </si>
  <si>
    <t>Open car park</t>
  </si>
  <si>
    <t>sche</t>
  </si>
  <si>
    <t>index</t>
  </si>
  <si>
    <t>plan</t>
  </si>
  <si>
    <t>cc</t>
  </si>
  <si>
    <t>reg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</si>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</sst>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43" fontId="2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T21"/>
  <sheetViews>
    <sheetView tabSelected="1" topLeftCell="A2" workbookViewId="0">
      <selection activeCell="O12" sqref="O12"/>
    </sheetView>
  </sheetViews>
  <sheetFormatPr defaultRowHeight="15" x14ac:dyDescent="0.25"/>
  <cols>
    <col min="11" max="11" width="19.5703125" bestFit="1" customWidth="1"/>
    <col min="12" max="12" width="12.140625" bestFit="1" customWidth="1"/>
  </cols>
  <sheetData>
    <row r="1" spans="11:20" ht="16.5" x14ac:dyDescent="0.3">
      <c r="K1" s="1" t="s">
        <v>0</v>
      </c>
      <c r="L1" s="2">
        <v>10500</v>
      </c>
      <c r="N1">
        <v>2024</v>
      </c>
    </row>
    <row r="2" spans="11:20" ht="82.5" x14ac:dyDescent="0.3">
      <c r="K2" s="3" t="s">
        <v>1</v>
      </c>
      <c r="L2" s="2">
        <v>2800</v>
      </c>
      <c r="N2">
        <v>2014</v>
      </c>
      <c r="P2">
        <v>49.4</v>
      </c>
      <c r="R2">
        <v>6</v>
      </c>
      <c r="S2" t="s">
        <v>18</v>
      </c>
    </row>
    <row r="3" spans="11:20" ht="16.5" x14ac:dyDescent="0.3">
      <c r="K3" s="1" t="s">
        <v>2</v>
      </c>
      <c r="L3" s="2">
        <f>L1-L2</f>
        <v>7700</v>
      </c>
      <c r="N3">
        <f>N1-N2</f>
        <v>10</v>
      </c>
      <c r="P3">
        <f>P2*10.764</f>
        <v>531.74159999999995</v>
      </c>
      <c r="R3">
        <v>7</v>
      </c>
      <c r="S3" t="s">
        <v>19</v>
      </c>
    </row>
    <row r="4" spans="11:20" ht="16.5" x14ac:dyDescent="0.3">
      <c r="K4" s="1" t="s">
        <v>3</v>
      </c>
      <c r="L4" s="2">
        <f>L2*1</f>
        <v>2800</v>
      </c>
      <c r="P4" t="s">
        <v>20</v>
      </c>
      <c r="R4">
        <v>12</v>
      </c>
      <c r="S4" t="s">
        <v>21</v>
      </c>
    </row>
    <row r="5" spans="11:20" ht="16.5" x14ac:dyDescent="0.3">
      <c r="K5" s="1" t="s">
        <v>4</v>
      </c>
      <c r="L5" s="4">
        <v>10</v>
      </c>
      <c r="R5">
        <v>16</v>
      </c>
      <c r="S5" t="s">
        <v>22</v>
      </c>
    </row>
    <row r="6" spans="11:20" ht="16.5" x14ac:dyDescent="0.3">
      <c r="K6" s="1" t="s">
        <v>5</v>
      </c>
      <c r="L6" s="4">
        <f>L7-L5</f>
        <v>50</v>
      </c>
      <c r="R6">
        <v>25</v>
      </c>
      <c r="S6" t="s">
        <v>23</v>
      </c>
    </row>
    <row r="7" spans="11:20" ht="16.5" x14ac:dyDescent="0.3">
      <c r="K7" s="1" t="s">
        <v>6</v>
      </c>
      <c r="L7" s="4">
        <v>60</v>
      </c>
      <c r="R7">
        <v>26</v>
      </c>
      <c r="S7" t="s">
        <v>24</v>
      </c>
    </row>
    <row r="8" spans="11:20" ht="49.5" x14ac:dyDescent="0.3">
      <c r="K8" s="3" t="s">
        <v>7</v>
      </c>
      <c r="L8" s="4">
        <f>90*L5/L7</f>
        <v>15</v>
      </c>
      <c r="R8">
        <v>39</v>
      </c>
      <c r="S8" t="s">
        <v>25</v>
      </c>
    </row>
    <row r="9" spans="11:20" ht="16.5" x14ac:dyDescent="0.3">
      <c r="K9" s="1"/>
      <c r="L9" s="5">
        <f>L8%</f>
        <v>0.15</v>
      </c>
      <c r="R9">
        <v>40</v>
      </c>
      <c r="S9" t="s">
        <v>26</v>
      </c>
    </row>
    <row r="10" spans="11:20" ht="16.5" x14ac:dyDescent="0.3">
      <c r="K10" s="1" t="s">
        <v>8</v>
      </c>
      <c r="L10" s="2">
        <f>L4*L9</f>
        <v>420</v>
      </c>
    </row>
    <row r="11" spans="11:20" ht="16.5" x14ac:dyDescent="0.3">
      <c r="K11" s="1" t="s">
        <v>9</v>
      </c>
      <c r="L11" s="2">
        <f>L4-L10</f>
        <v>2380</v>
      </c>
    </row>
    <row r="12" spans="11:20" ht="16.5" x14ac:dyDescent="0.3">
      <c r="K12" s="1" t="s">
        <v>2</v>
      </c>
      <c r="L12" s="2">
        <f>L3</f>
        <v>7700</v>
      </c>
    </row>
    <row r="13" spans="11:20" ht="16.5" x14ac:dyDescent="0.3">
      <c r="K13" s="1" t="s">
        <v>10</v>
      </c>
      <c r="L13" s="2">
        <f>L12+L11</f>
        <v>10080</v>
      </c>
      <c r="Q13">
        <v>105000</v>
      </c>
    </row>
    <row r="14" spans="11:20" ht="16.5" x14ac:dyDescent="0.3">
      <c r="K14" s="1"/>
      <c r="L14" s="4"/>
      <c r="Q14">
        <f>Q13/100*105</f>
        <v>110250</v>
      </c>
      <c r="R14">
        <f>Q14/10.764</f>
        <v>10242.474916387961</v>
      </c>
      <c r="T14">
        <v>9463</v>
      </c>
    </row>
    <row r="15" spans="11:20" ht="16.5" x14ac:dyDescent="0.3">
      <c r="K15" s="6" t="s">
        <v>11</v>
      </c>
      <c r="L15" s="7">
        <v>443</v>
      </c>
      <c r="M15">
        <f>L15*1.2</f>
        <v>531.6</v>
      </c>
      <c r="T15">
        <v>531.6</v>
      </c>
    </row>
    <row r="16" spans="11:20" ht="16.5" x14ac:dyDescent="0.3">
      <c r="K16" s="6" t="s">
        <v>12</v>
      </c>
      <c r="L16" s="8">
        <f>L13*L15</f>
        <v>4465440</v>
      </c>
      <c r="Q16">
        <v>26300</v>
      </c>
      <c r="T16">
        <f>T15*T14</f>
        <v>5030530.8</v>
      </c>
    </row>
    <row r="17" spans="11:18" ht="16.5" x14ac:dyDescent="0.3">
      <c r="K17" s="9" t="s">
        <v>13</v>
      </c>
      <c r="L17" s="10">
        <f>L16*90%</f>
        <v>4018896</v>
      </c>
    </row>
    <row r="18" spans="11:18" ht="16.5" x14ac:dyDescent="0.3">
      <c r="K18" s="9" t="s">
        <v>14</v>
      </c>
      <c r="L18" s="10">
        <f>L16*80%</f>
        <v>3572352</v>
      </c>
      <c r="Q18">
        <f>Q14-Q16</f>
        <v>83950</v>
      </c>
    </row>
    <row r="19" spans="11:18" ht="16.5" x14ac:dyDescent="0.3">
      <c r="K19" s="9" t="s">
        <v>15</v>
      </c>
      <c r="L19" s="10">
        <f>M15*L2</f>
        <v>1488480</v>
      </c>
      <c r="Q19">
        <f>Q18*90%</f>
        <v>75555</v>
      </c>
    </row>
    <row r="20" spans="11:18" ht="16.5" x14ac:dyDescent="0.3">
      <c r="K20" s="11" t="s">
        <v>16</v>
      </c>
      <c r="L20" s="10">
        <f>L16*0.025/12</f>
        <v>9303</v>
      </c>
    </row>
    <row r="21" spans="11:18" ht="16.5" x14ac:dyDescent="0.3">
      <c r="K21" s="12" t="s">
        <v>17</v>
      </c>
      <c r="L21" s="13"/>
      <c r="Q21">
        <f>Q19+Q16</f>
        <v>101855</v>
      </c>
      <c r="R21">
        <f>Q21/10.764</f>
        <v>9462.5603864734312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2024-06-27T12:34:53Z</dcterms:modified>
</cp:coreProperties>
</file>