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Andheri (East)\Kumar Murugan\"/>
    </mc:Choice>
  </mc:AlternateContent>
  <xr:revisionPtr revIDLastSave="0" documentId="13_ncr:1_{C3D9D83D-250B-412A-933C-0412C38B81E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40" i="4" l="1"/>
  <c r="Q39" i="4"/>
  <c r="Q38" i="4"/>
  <c r="Q37" i="4"/>
  <c r="Q36" i="4"/>
  <c r="Q35" i="4"/>
  <c r="Q34" i="4"/>
  <c r="Q33" i="4"/>
  <c r="Q32" i="4"/>
  <c r="Q31" i="4"/>
  <c r="Q30" i="4"/>
  <c r="Q29" i="4"/>
  <c r="Q28" i="4"/>
  <c r="P21" i="4" l="1"/>
  <c r="O21" i="4"/>
  <c r="Q7" i="4" l="1"/>
  <c r="Q6" i="4"/>
  <c r="Q5" i="4"/>
  <c r="H23" i="4"/>
  <c r="H30" i="4"/>
  <c r="H21" i="4"/>
  <c r="I20" i="4"/>
  <c r="I19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<sst xmlns="http://schemas.openxmlformats.org/spreadsheetml/2006/main" count="31" uniqueCount="28">
  <si>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</si>
  <si>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</si>
  <si>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</si>
  <si>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</si>
  <si>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</si>
  <si>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</si>
  <si>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</si>
  <si>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</si>
  <si>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</si>
  <si>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</si>
  <si>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</si>
  <si>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</si>
  <si>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</si>
  <si>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</si>
  <si>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bal</t>
  </si>
  <si>
    <t>agreement  - 2020</t>
  </si>
  <si>
    <t>av</t>
  </si>
  <si>
    <t>sd</t>
  </si>
  <si>
    <t>rd</t>
  </si>
  <si>
    <t>bv</t>
  </si>
  <si>
    <t>rate</t>
  </si>
  <si>
    <t>Flat No. 702, 7th floor, b wing, bldg. no. 23, parshwanth building, sarvodaya nagar, chikhlolo</t>
  </si>
  <si>
    <t>01.03.24</t>
  </si>
  <si>
    <t>26.09.23</t>
  </si>
  <si>
    <t>bua</t>
  </si>
  <si>
    <t>oc - 2020</t>
  </si>
  <si>
    <t>ls - 35 to 38 lakhs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</si>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</sst>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47</xdr:row>
      <xdr:rowOff>10712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6ED6F-E4B8-45C3-9F81-81F026FC0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85070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201329</xdr:colOff>
      <xdr:row>49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53D05D-E325-413E-9EA8-830F7B6CC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345329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44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942897-12D8-4DB3-8D09-1E8576329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335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277540</xdr:colOff>
      <xdr:row>45</xdr:row>
      <xdr:rowOff>77334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16DAB-9E86-4172-A4EF-51171CB5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21540" cy="8125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47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19B98B-77C0-491F-9A8A-86DE241B3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7762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40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6B1AFF-A91A-41F3-8428-01A8DD9CD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7762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B64F88-AC15-4972-BBDF-126E839B7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924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0"/>
  <sheetViews>
    <sheetView tabSelected="1" topLeftCell="E1" zoomScaleNormal="100" workbookViewId="0">
      <selection activeCell="I21" sqref="I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585</v>
      </c>
      <c r="C2" s="4">
        <f>B2*1.2</f>
        <v>702</v>
      </c>
      <c r="D2" s="4">
        <f t="shared" ref="D2:D13" si="2">C2*1.2</f>
        <v>842.4</v>
      </c>
      <c r="E2" s="5">
        <f t="shared" ref="E2:E13" si="3">R2</f>
        <v>3600000</v>
      </c>
      <c r="F2" s="10">
        <f t="shared" ref="F2:F13" si="4">ROUND((E2/B2),0)</f>
        <v>6154</v>
      </c>
      <c r="G2" s="10">
        <f t="shared" ref="G2:G13" si="5">ROUND((E2/C2),0)</f>
        <v>5128</v>
      </c>
      <c r="H2" s="10">
        <f t="shared" ref="H2:H13" si="6">ROUND((E2/D2),0)</f>
        <v>4274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585</v>
      </c>
      <c r="R2" s="2">
        <v>3600000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595</v>
      </c>
      <c r="C3" s="4">
        <f t="shared" ref="C3:C15" si="9">B3*1.2</f>
        <v>714</v>
      </c>
      <c r="D3" s="4">
        <f t="shared" si="2"/>
        <v>856.8</v>
      </c>
      <c r="E3" s="5">
        <f t="shared" si="3"/>
        <v>3800000</v>
      </c>
      <c r="F3" s="15">
        <f t="shared" si="4"/>
        <v>6387</v>
      </c>
      <c r="G3" s="10">
        <f t="shared" si="5"/>
        <v>5322</v>
      </c>
      <c r="H3" s="10">
        <f t="shared" si="6"/>
        <v>4435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595</v>
      </c>
      <c r="R3" s="2">
        <v>3800000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425</v>
      </c>
      <c r="C4" s="4">
        <f t="shared" si="9"/>
        <v>510</v>
      </c>
      <c r="D4" s="4">
        <f t="shared" si="2"/>
        <v>612</v>
      </c>
      <c r="E4" s="5">
        <f t="shared" si="3"/>
        <v>2800000</v>
      </c>
      <c r="F4" s="15">
        <f t="shared" si="4"/>
        <v>6588</v>
      </c>
      <c r="G4" s="10">
        <f t="shared" si="5"/>
        <v>5490</v>
      </c>
      <c r="H4" s="10">
        <f t="shared" si="6"/>
        <v>4575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425</v>
      </c>
      <c r="R4" s="2">
        <v>2800000</v>
      </c>
      <c r="S4" s="8"/>
      <c r="T4" s="8"/>
    </row>
    <row r="5" spans="1:20" x14ac:dyDescent="0.25">
      <c r="A5" s="4">
        <f t="shared" si="0"/>
        <v>0</v>
      </c>
      <c r="B5" s="4">
        <f t="shared" si="1"/>
        <v>562.20371999999998</v>
      </c>
      <c r="C5" s="4">
        <f t="shared" si="9"/>
        <v>674.64446399999997</v>
      </c>
      <c r="D5" s="4">
        <f t="shared" si="2"/>
        <v>809.57335679999994</v>
      </c>
      <c r="E5" s="5">
        <f t="shared" si="3"/>
        <v>2600000</v>
      </c>
      <c r="F5" s="10">
        <f t="shared" si="4"/>
        <v>4625</v>
      </c>
      <c r="G5" s="10">
        <f t="shared" si="5"/>
        <v>3854</v>
      </c>
      <c r="H5" s="10">
        <f t="shared" si="6"/>
        <v>3212</v>
      </c>
      <c r="I5" s="4" t="e">
        <f>#REF!</f>
        <v>#REF!</v>
      </c>
      <c r="J5" s="4" t="str">
        <f t="shared" si="7"/>
        <v>01.03.24</v>
      </c>
      <c r="O5">
        <v>0</v>
      </c>
      <c r="P5">
        <f t="shared" si="8"/>
        <v>0</v>
      </c>
      <c r="Q5">
        <f>52.23*10.764</f>
        <v>562.20371999999998</v>
      </c>
      <c r="R5" s="2">
        <v>2600000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562.20371999999998</v>
      </c>
      <c r="C6" s="4">
        <f t="shared" si="9"/>
        <v>674.64446399999997</v>
      </c>
      <c r="D6" s="4">
        <f t="shared" si="2"/>
        <v>809.57335679999994</v>
      </c>
      <c r="E6" s="5">
        <f t="shared" si="3"/>
        <v>4200000</v>
      </c>
      <c r="F6" s="10">
        <f t="shared" si="4"/>
        <v>7471</v>
      </c>
      <c r="G6" s="10">
        <f t="shared" si="5"/>
        <v>6226</v>
      </c>
      <c r="H6" s="10">
        <f t="shared" si="6"/>
        <v>5188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>52.23*10.764</f>
        <v>562.20371999999998</v>
      </c>
      <c r="R6" s="2">
        <v>4200000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719</v>
      </c>
      <c r="C7" s="4">
        <f t="shared" si="9"/>
        <v>862.8</v>
      </c>
      <c r="D7" s="4">
        <f t="shared" si="2"/>
        <v>1035.3599999999999</v>
      </c>
      <c r="E7" s="5">
        <f t="shared" si="3"/>
        <v>3800000</v>
      </c>
      <c r="F7" s="15">
        <f t="shared" si="4"/>
        <v>5285</v>
      </c>
      <c r="G7" s="10">
        <f t="shared" si="5"/>
        <v>4404</v>
      </c>
      <c r="H7" s="10">
        <f t="shared" si="6"/>
        <v>3670</v>
      </c>
      <c r="I7" s="4" t="e">
        <f>#REF!</f>
        <v>#REF!</v>
      </c>
      <c r="J7" s="4" t="str">
        <f t="shared" si="7"/>
        <v>26.09.23</v>
      </c>
      <c r="O7">
        <v>0</v>
      </c>
      <c r="P7">
        <f t="shared" si="8"/>
        <v>0</v>
      </c>
      <c r="Q7">
        <f>665+54</f>
        <v>719</v>
      </c>
      <c r="R7" s="2">
        <v>3800000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21</v>
      </c>
    </row>
    <row r="19" spans="7:24" x14ac:dyDescent="0.25">
      <c r="G19" t="s">
        <v>13</v>
      </c>
      <c r="H19">
        <v>501</v>
      </c>
      <c r="I19">
        <f>46.57*10.764</f>
        <v>501.27947999999998</v>
      </c>
    </row>
    <row r="20" spans="7:24" x14ac:dyDescent="0.25">
      <c r="G20" t="s">
        <v>14</v>
      </c>
      <c r="H20">
        <v>61</v>
      </c>
      <c r="I20">
        <f>5.66*10.764</f>
        <v>60.924239999999998</v>
      </c>
    </row>
    <row r="21" spans="7:24" x14ac:dyDescent="0.25">
      <c r="H21">
        <f>H20+H19</f>
        <v>562</v>
      </c>
      <c r="N21" t="s">
        <v>24</v>
      </c>
      <c r="O21">
        <f>57.45*10.764</f>
        <v>618.39179999999999</v>
      </c>
      <c r="P21">
        <f>O21/H21</f>
        <v>1.10034128113879</v>
      </c>
    </row>
    <row r="22" spans="7:24" x14ac:dyDescent="0.25">
      <c r="G22" s="6" t="s">
        <v>20</v>
      </c>
      <c r="H22" s="6">
        <v>6300</v>
      </c>
    </row>
    <row r="23" spans="7:24" x14ac:dyDescent="0.25">
      <c r="H23">
        <f>H22*H21</f>
        <v>3540600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25</v>
      </c>
      <c r="J25" t="s">
        <v>26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16</v>
      </c>
      <c r="H27">
        <v>2470000</v>
      </c>
      <c r="O27" t="s">
        <v>27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17</v>
      </c>
      <c r="H28">
        <v>85300</v>
      </c>
      <c r="O28">
        <v>14</v>
      </c>
      <c r="P28" s="11">
        <v>11</v>
      </c>
      <c r="Q28" s="11">
        <f>P28*O28</f>
        <v>154</v>
      </c>
      <c r="R28" s="12"/>
      <c r="T28" s="12"/>
      <c r="U28" s="12"/>
      <c r="V28" s="11"/>
      <c r="W28" s="11"/>
      <c r="X28" s="11"/>
    </row>
    <row r="29" spans="7:24" x14ac:dyDescent="0.25">
      <c r="G29" t="s">
        <v>18</v>
      </c>
      <c r="H29">
        <v>28410</v>
      </c>
      <c r="O29">
        <v>3.6</v>
      </c>
      <c r="P29" s="11">
        <v>8</v>
      </c>
      <c r="Q29" s="11">
        <f t="shared" ref="Q29:Q40" si="21">P29*O29</f>
        <v>28.8</v>
      </c>
      <c r="R29" s="11"/>
      <c r="T29" s="11"/>
      <c r="U29" s="11"/>
      <c r="V29" s="11"/>
      <c r="W29" s="11"/>
      <c r="X29" s="11"/>
    </row>
    <row r="30" spans="7:24" x14ac:dyDescent="0.25">
      <c r="G30" t="s">
        <v>19</v>
      </c>
      <c r="H30">
        <f>SUM(H27:H29)</f>
        <v>2583710</v>
      </c>
      <c r="O30">
        <v>8.5</v>
      </c>
      <c r="P30" s="11">
        <v>7.6</v>
      </c>
      <c r="Q30" s="11">
        <f t="shared" si="21"/>
        <v>64.599999999999994</v>
      </c>
      <c r="R30" s="11"/>
      <c r="T30" s="11"/>
      <c r="U30" s="11"/>
      <c r="V30" s="11"/>
      <c r="W30" s="11"/>
      <c r="X30" s="11"/>
    </row>
    <row r="31" spans="7:24" x14ac:dyDescent="0.25">
      <c r="O31">
        <v>8.5</v>
      </c>
      <c r="P31" s="11">
        <v>3.4</v>
      </c>
      <c r="Q31" s="11">
        <f t="shared" si="21"/>
        <v>28.9</v>
      </c>
      <c r="R31" s="11"/>
      <c r="T31" s="11"/>
      <c r="U31" s="11"/>
      <c r="V31" s="11"/>
      <c r="W31" s="11"/>
      <c r="X31" s="11"/>
    </row>
    <row r="32" spans="7:24" x14ac:dyDescent="0.25">
      <c r="O32">
        <v>9</v>
      </c>
      <c r="P32" s="11">
        <v>10.1</v>
      </c>
      <c r="Q32" s="11">
        <f t="shared" si="21"/>
        <v>90.899999999999991</v>
      </c>
      <c r="R32" s="11"/>
      <c r="S32" s="6"/>
      <c r="T32" s="11"/>
      <c r="U32" s="11"/>
      <c r="V32" s="11"/>
      <c r="W32" s="11"/>
      <c r="X32" s="11"/>
    </row>
    <row r="33" spans="15:24" x14ac:dyDescent="0.25">
      <c r="O33">
        <v>9</v>
      </c>
      <c r="P33" s="11">
        <v>2</v>
      </c>
      <c r="Q33" s="11">
        <f t="shared" si="21"/>
        <v>18</v>
      </c>
      <c r="R33" s="11"/>
      <c r="S33" s="6"/>
      <c r="T33" s="11"/>
      <c r="U33" s="11"/>
      <c r="V33" s="11"/>
      <c r="W33" s="11"/>
      <c r="X33" s="11"/>
    </row>
    <row r="34" spans="15:24" x14ac:dyDescent="0.25">
      <c r="O34">
        <v>10.4</v>
      </c>
      <c r="P34" s="11">
        <v>11.7</v>
      </c>
      <c r="Q34" s="11">
        <f t="shared" si="21"/>
        <v>121.67999999999999</v>
      </c>
      <c r="R34" s="11"/>
    </row>
    <row r="35" spans="15:24" x14ac:dyDescent="0.25">
      <c r="O35">
        <v>10.4</v>
      </c>
      <c r="P35" s="11">
        <v>2</v>
      </c>
      <c r="Q35" s="11">
        <f t="shared" si="21"/>
        <v>20.8</v>
      </c>
      <c r="R35" s="11"/>
      <c r="T35" s="6"/>
    </row>
    <row r="36" spans="15:24" x14ac:dyDescent="0.25">
      <c r="O36">
        <v>4</v>
      </c>
      <c r="P36" s="11">
        <v>7</v>
      </c>
      <c r="Q36" s="11">
        <f t="shared" si="21"/>
        <v>28</v>
      </c>
      <c r="R36" s="11"/>
      <c r="S36" s="6"/>
    </row>
    <row r="37" spans="15:24" x14ac:dyDescent="0.25">
      <c r="O37">
        <v>4</v>
      </c>
      <c r="P37" s="11">
        <v>5.0999999999999996</v>
      </c>
      <c r="Q37" s="11">
        <f t="shared" si="21"/>
        <v>20.399999999999999</v>
      </c>
    </row>
    <row r="38" spans="15:24" x14ac:dyDescent="0.25">
      <c r="O38">
        <v>3.5</v>
      </c>
      <c r="P38" s="11">
        <v>12.5</v>
      </c>
      <c r="Q38" s="11">
        <f t="shared" si="21"/>
        <v>43.75</v>
      </c>
    </row>
    <row r="39" spans="15:24" x14ac:dyDescent="0.25">
      <c r="O39">
        <v>1</v>
      </c>
      <c r="P39" s="11">
        <v>11.2</v>
      </c>
      <c r="Q39" s="11">
        <f t="shared" si="21"/>
        <v>11.2</v>
      </c>
    </row>
    <row r="40" spans="15:24" x14ac:dyDescent="0.25">
      <c r="Q40" s="11">
        <f>SUM(Q28:Q39)</f>
        <v>631.03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2024-06-27T06:23:46Z</dcterms:modified>
</cp:coreProperties>
</file>