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94226539-9896-4997-A5B2-983182DF56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8" sheetId="11" r:id="rId2"/>
    <sheet name="Sheet2" sheetId="5" r:id="rId3"/>
    <sheet name="Sheet3" sheetId="6" r:id="rId4"/>
    <sheet name="Sheet4" sheetId="7" r:id="rId5"/>
    <sheet name="Sheet5" sheetId="8" r:id="rId6"/>
    <sheet name="Sheet6" sheetId="9" r:id="rId7"/>
    <sheet name="Sheet7" sheetId="10" r:id="rId8"/>
    <sheet name="Sheet9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B18" i="1"/>
  <c r="F6" i="1"/>
  <c r="F8" i="1"/>
  <c r="F38" i="1"/>
  <c r="A38" i="1"/>
  <c r="C38" i="1" s="1"/>
  <c r="A37" i="1"/>
  <c r="C37" i="1" s="1"/>
  <c r="A36" i="1"/>
  <c r="A34" i="1"/>
  <c r="A35" i="1"/>
  <c r="H38" i="1"/>
  <c r="I28" i="1"/>
  <c r="G26" i="1"/>
  <c r="H26" i="1"/>
  <c r="I32" i="1"/>
  <c r="I29" i="1"/>
  <c r="H30" i="1"/>
  <c r="C39" i="1"/>
  <c r="F36" i="1"/>
  <c r="F40" i="1"/>
  <c r="G40" i="1" s="1"/>
  <c r="C40" i="1"/>
  <c r="F39" i="1"/>
  <c r="F37" i="1"/>
  <c r="G37" i="1" s="1"/>
  <c r="B10" i="1"/>
  <c r="B11" i="1" s="1"/>
  <c r="B8" i="1"/>
  <c r="B6" i="1"/>
  <c r="B5" i="1"/>
  <c r="B14" i="1" s="1"/>
  <c r="G38" i="1" l="1"/>
  <c r="G36" i="1"/>
  <c r="G39" i="1"/>
  <c r="B12" i="1"/>
  <c r="B13" i="1" s="1"/>
  <c r="C36" i="1"/>
  <c r="C35" i="1"/>
  <c r="C34" i="1"/>
  <c r="H34" i="1" s="1"/>
  <c r="B15" i="1" l="1"/>
  <c r="K37" i="1" s="1"/>
  <c r="I30" i="1"/>
  <c r="B17" i="1" l="1"/>
  <c r="I26" i="1"/>
  <c r="I31" i="1"/>
  <c r="F26" i="1"/>
  <c r="B20" i="1" l="1"/>
  <c r="F27" i="1"/>
  <c r="G27" i="1"/>
  <c r="F28" i="1"/>
  <c r="G28" i="1"/>
  <c r="F29" i="1"/>
  <c r="G29" i="1"/>
  <c r="F30" i="1"/>
  <c r="G30" i="1"/>
  <c r="F31" i="1"/>
  <c r="G31" i="1"/>
  <c r="F32" i="1"/>
  <c r="G32" i="1"/>
  <c r="F34" i="1"/>
  <c r="G34" i="1" s="1"/>
  <c r="F35" i="1"/>
  <c r="G35" i="1" s="1"/>
  <c r="I27" i="1" l="1"/>
  <c r="H31" i="1" l="1"/>
  <c r="H32" i="1"/>
  <c r="H27" i="1" l="1"/>
  <c r="H28" i="1"/>
  <c r="H29" i="1"/>
  <c r="G3" i="1" l="1"/>
</calcChain>
</file>

<file path=xl/sharedStrings.xml><?xml version="1.0" encoding="utf-8"?>
<sst xmlns="http://schemas.openxmlformats.org/spreadsheetml/2006/main" count="29" uniqueCount="28">
  <si>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</si>
  <si>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</si>
  <si>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</si>
  <si>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</si>
  <si>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</si>
  <si>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</si>
  <si>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</si>
  <si>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</si>
  <si>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</si>
  <si>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</si>
  <si>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</si>
  <si>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</si>
  <si>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</si>
  <si>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</si>
  <si>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</si>
  <si>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</si>
  <si>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</si>
  <si>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</si>
  <si>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</si>
  <si>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</si>
  <si>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</si>
  <si>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</si>
  <si>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</si>
  <si>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</si>
  <si>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Measurement</t>
  </si>
  <si>
    <t>Flat No.</t>
  </si>
  <si>
    <t>DV</t>
  </si>
  <si>
    <t>Value / 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</si>
</sst>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43" fontId="11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7" fillId="0" borderId="1" xfId="0" applyNumberFormat="1" applyFont="1" applyBorder="1"/>
    <xf numFmtId="0" fontId="10" fillId="0" borderId="5" xfId="0" applyFont="1" applyBorder="1" applyAlignment="1">
      <alignment horizontal="center" wrapText="1"/>
    </xf>
    <xf numFmtId="0" fontId="0" fillId="0" borderId="1" xfId="1" applyNumberFormat="1" applyFont="1" applyBorder="1"/>
    <xf numFmtId="10" fontId="0" fillId="0" borderId="1" xfId="1" applyNumberFormat="1" applyFont="1" applyBorder="1"/>
    <xf numFmtId="43" fontId="0" fillId="0" borderId="1" xfId="1" applyFont="1" applyBorder="1"/>
    <xf numFmtId="43" fontId="14" fillId="0" borderId="0" xfId="1" applyFont="1" applyBorder="1"/>
    <xf numFmtId="0" fontId="14" fillId="0" borderId="0" xfId="0" applyFont="1"/>
    <xf numFmtId="10" fontId="14" fillId="0" borderId="0" xfId="0" applyNumberFormat="1" applyFont="1"/>
    <xf numFmtId="43" fontId="6" fillId="0" borderId="0" xfId="0" applyNumberFormat="1" applyFont="1"/>
    <xf numFmtId="43" fontId="4" fillId="0" borderId="0" xfId="0" applyNumberFormat="1" applyFont="1"/>
    <xf numFmtId="43" fontId="3" fillId="0" borderId="0" xfId="0" applyNumberFormat="1" applyFont="1"/>
    <xf numFmtId="0" fontId="15" fillId="0" borderId="1" xfId="0" applyFont="1" applyBorder="1"/>
    <xf numFmtId="0" fontId="4" fillId="0" borderId="1" xfId="0" applyFont="1" applyBorder="1"/>
    <xf numFmtId="0" fontId="0" fillId="0" borderId="6" xfId="0" applyBorder="1"/>
    <xf numFmtId="0" fontId="10" fillId="0" borderId="0" xfId="0" applyFont="1" applyAlignment="1">
      <alignment horizont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344054</xdr:colOff>
      <xdr:row>33</xdr:row>
      <xdr:rowOff>67562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817723-9D3D-445F-BB41-3C76FFEC0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268854" cy="63540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458370</xdr:colOff>
      <xdr:row>32</xdr:row>
      <xdr:rowOff>19904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DD41B9-E3C8-4288-8524-6F3D86DAA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83170" cy="61159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448844</xdr:colOff>
      <xdr:row>34</xdr:row>
      <xdr:rowOff>153325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747189B-023B-4E18-913F-8DCCDB0B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73644" cy="663032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33</xdr:col>
      <xdr:colOff>554059</xdr:colOff>
      <xdr:row>40</xdr:row>
      <xdr:rowOff>124906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82A909-720A-4941-811E-7FB755F03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0"/>
          <a:ext cx="11526859" cy="77449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58264</xdr:colOff>
      <xdr:row>36</xdr:row>
      <xdr:rowOff>58115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E75AC2-BB39-4A60-814B-0671FA07E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983064" cy="69161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tabSelected="1" zoomScaleNormal="100" workbookViewId="0">
      <selection activeCell="D17" sqref="D17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0" max="10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 t="s">
        <v>25</v>
      </c>
      <c r="B2" s="25"/>
      <c r="C2" s="25"/>
      <c r="D2" s="7"/>
      <c r="E2" t="s">
        <v>13</v>
      </c>
    </row>
    <row r="3" spans="1:17" ht="16.5" x14ac:dyDescent="0.3">
      <c r="A3" s="16" t="s">
        <v>0</v>
      </c>
      <c r="B3" s="26">
        <v>29000</v>
      </c>
      <c r="C3" s="17"/>
      <c r="D3" s="10"/>
      <c r="E3">
        <v>2015</v>
      </c>
      <c r="F3" s="3">
        <v>2024</v>
      </c>
      <c r="G3" s="4">
        <f>F3-E3</f>
        <v>9</v>
      </c>
      <c r="L3" s="3"/>
      <c r="M3" s="4"/>
    </row>
    <row r="4" spans="1:17" ht="33" x14ac:dyDescent="0.3">
      <c r="A4" s="18" t="s">
        <v>1</v>
      </c>
      <c r="B4" s="26">
        <v>3000</v>
      </c>
      <c r="C4" s="17"/>
      <c r="D4" s="10"/>
      <c r="E4" s="37"/>
      <c r="F4" s="3"/>
      <c r="G4" s="4"/>
      <c r="H4" s="50"/>
      <c r="K4" s="32"/>
      <c r="L4" s="3"/>
      <c r="M4" s="4"/>
    </row>
    <row r="5" spans="1:17" ht="16.5" x14ac:dyDescent="0.3">
      <c r="A5" s="16" t="s">
        <v>2</v>
      </c>
      <c r="B5" s="26">
        <f>B3-B4</f>
        <v>26000</v>
      </c>
      <c r="C5" s="17"/>
      <c r="D5" s="10"/>
      <c r="E5" s="8" t="s">
        <v>22</v>
      </c>
      <c r="F5" s="8" t="s">
        <v>23</v>
      </c>
      <c r="G5" s="14"/>
      <c r="M5" s="41"/>
      <c r="N5" s="29"/>
      <c r="O5" s="29"/>
      <c r="P5" s="29"/>
      <c r="Q5" s="29"/>
    </row>
    <row r="6" spans="1:17" ht="16.5" x14ac:dyDescent="0.3">
      <c r="A6" s="16" t="s">
        <v>3</v>
      </c>
      <c r="B6" s="26">
        <f>B4</f>
        <v>3000</v>
      </c>
      <c r="C6" s="17"/>
      <c r="D6" s="10"/>
      <c r="E6" s="6">
        <v>556</v>
      </c>
      <c r="F6" s="3">
        <f>E6*1.1</f>
        <v>611.6</v>
      </c>
      <c r="G6" s="14"/>
      <c r="M6" s="41"/>
      <c r="N6" s="29"/>
      <c r="O6" s="29"/>
      <c r="P6" s="29"/>
      <c r="Q6" s="29"/>
    </row>
    <row r="7" spans="1:17" ht="16.5" x14ac:dyDescent="0.3">
      <c r="A7" s="16" t="s">
        <v>4</v>
      </c>
      <c r="B7" s="19">
        <v>0</v>
      </c>
      <c r="C7" s="20"/>
      <c r="D7" s="38"/>
      <c r="E7" s="6"/>
      <c r="F7" s="3"/>
      <c r="G7" s="5"/>
      <c r="M7" s="42"/>
      <c r="N7" s="29"/>
      <c r="O7" s="29"/>
      <c r="P7" s="29"/>
      <c r="Q7" s="29"/>
    </row>
    <row r="8" spans="1:17" ht="16.5" x14ac:dyDescent="0.3">
      <c r="A8" s="16" t="s">
        <v>5</v>
      </c>
      <c r="B8" s="19">
        <f>B9-B7</f>
        <v>60</v>
      </c>
      <c r="C8" s="20"/>
      <c r="D8" s="38"/>
      <c r="E8" s="6"/>
      <c r="F8" s="46">
        <f>56.8*10.764</f>
        <v>611.39519999999993</v>
      </c>
      <c r="G8" s="5"/>
      <c r="H8" s="6"/>
      <c r="I8" s="6"/>
      <c r="M8" s="42"/>
      <c r="N8" s="29"/>
      <c r="O8" s="29"/>
      <c r="P8" s="29"/>
      <c r="Q8" s="29"/>
    </row>
    <row r="9" spans="1:17" ht="16.5" x14ac:dyDescent="0.3">
      <c r="A9" s="16" t="s">
        <v>6</v>
      </c>
      <c r="B9" s="19">
        <v>60</v>
      </c>
      <c r="C9" s="20"/>
      <c r="D9" s="38"/>
      <c r="E9" s="6"/>
      <c r="F9" s="46"/>
      <c r="G9" s="13"/>
      <c r="J9" s="31"/>
      <c r="M9" s="42"/>
      <c r="N9" s="29"/>
      <c r="O9" s="29"/>
      <c r="P9" s="29"/>
      <c r="Q9" s="29"/>
    </row>
    <row r="10" spans="1:17" ht="33" x14ac:dyDescent="0.3">
      <c r="A10" s="18" t="s">
        <v>7</v>
      </c>
      <c r="B10" s="19">
        <f>90*B7/B9</f>
        <v>0</v>
      </c>
      <c r="C10" s="20"/>
      <c r="D10" s="38"/>
      <c r="E10" s="13"/>
      <c r="F10" s="45"/>
      <c r="G10" s="13"/>
      <c r="H10" s="29"/>
      <c r="I10" s="29"/>
      <c r="J10" s="31"/>
      <c r="K10" s="31"/>
      <c r="L10" s="28"/>
      <c r="M10" s="42"/>
      <c r="N10" s="29"/>
      <c r="O10" s="29"/>
      <c r="P10" s="29"/>
      <c r="Q10" s="29"/>
    </row>
    <row r="11" spans="1:17" ht="16.5" x14ac:dyDescent="0.3">
      <c r="A11" s="16"/>
      <c r="B11" s="27">
        <f>B10%</f>
        <v>0</v>
      </c>
      <c r="C11" s="34"/>
      <c r="D11" s="39"/>
      <c r="G11" s="13"/>
      <c r="H11" s="29"/>
      <c r="I11" s="29"/>
      <c r="J11" s="31"/>
      <c r="K11" s="31"/>
      <c r="L11" s="28"/>
      <c r="M11" s="43"/>
      <c r="N11" s="29"/>
      <c r="O11" s="29"/>
      <c r="P11" s="29"/>
      <c r="Q11" s="29"/>
    </row>
    <row r="12" spans="1:17" ht="16.5" x14ac:dyDescent="0.3">
      <c r="A12" s="16" t="s">
        <v>8</v>
      </c>
      <c r="B12" s="26">
        <f>B6*B11</f>
        <v>0</v>
      </c>
      <c r="C12" s="21"/>
      <c r="D12" s="40"/>
      <c r="E12" t="s">
        <v>24</v>
      </c>
      <c r="G12" s="13"/>
      <c r="H12" s="29"/>
      <c r="I12" s="29"/>
      <c r="J12" s="31"/>
      <c r="K12" s="31"/>
      <c r="L12" s="28"/>
      <c r="M12" s="41"/>
      <c r="N12" s="29"/>
      <c r="O12" s="29"/>
      <c r="P12" s="29"/>
      <c r="Q12" s="29"/>
    </row>
    <row r="13" spans="1:17" ht="16.5" x14ac:dyDescent="0.3">
      <c r="A13" s="16" t="s">
        <v>9</v>
      </c>
      <c r="B13" s="26">
        <f>B6-B12</f>
        <v>3000</v>
      </c>
      <c r="C13" s="21"/>
      <c r="D13" s="40"/>
      <c r="G13" s="13"/>
      <c r="H13" s="44"/>
      <c r="I13" s="29"/>
      <c r="J13" s="31"/>
      <c r="K13" s="31"/>
      <c r="L13" s="28"/>
      <c r="M13" s="41"/>
      <c r="N13" s="29"/>
      <c r="O13" s="29"/>
      <c r="P13" s="29"/>
      <c r="Q13" s="29"/>
    </row>
    <row r="14" spans="1:17" ht="16.5" x14ac:dyDescent="0.3">
      <c r="A14" s="16" t="s">
        <v>2</v>
      </c>
      <c r="B14" s="26">
        <f>B5</f>
        <v>26000</v>
      </c>
      <c r="C14" s="17"/>
      <c r="D14" s="10"/>
      <c r="E14" s="6"/>
      <c r="G14" s="13"/>
      <c r="H14" s="29"/>
      <c r="I14" s="29"/>
      <c r="J14" s="31"/>
      <c r="K14" s="31"/>
      <c r="L14" s="28"/>
      <c r="M14" s="41"/>
      <c r="N14" s="29"/>
      <c r="O14" s="29"/>
      <c r="P14" s="29"/>
      <c r="Q14" s="29"/>
    </row>
    <row r="15" spans="1:17" ht="16.5" x14ac:dyDescent="0.3">
      <c r="A15" s="16" t="s">
        <v>10</v>
      </c>
      <c r="B15" s="26">
        <f>B14+B13</f>
        <v>29000</v>
      </c>
      <c r="C15" s="17"/>
      <c r="D15" s="10"/>
      <c r="E15" s="6"/>
      <c r="G15" s="13"/>
      <c r="H15" s="31"/>
      <c r="I15" s="31"/>
      <c r="J15" s="31"/>
      <c r="K15" s="31"/>
      <c r="L15" s="28"/>
      <c r="M15" s="4"/>
    </row>
    <row r="16" spans="1:17" ht="16.5" x14ac:dyDescent="0.3">
      <c r="A16" s="16" t="s">
        <v>21</v>
      </c>
      <c r="B16" s="22">
        <v>556</v>
      </c>
      <c r="C16" s="35"/>
      <c r="D16" s="8"/>
      <c r="E16" s="5"/>
      <c r="F16" s="5"/>
      <c r="G16" s="5"/>
      <c r="H16" s="6"/>
      <c r="M16" s="30"/>
    </row>
    <row r="17" spans="1:14" ht="16.5" x14ac:dyDescent="0.3">
      <c r="A17" s="16" t="s">
        <v>27</v>
      </c>
      <c r="B17" s="23">
        <f>B15*B16</f>
        <v>16124000</v>
      </c>
      <c r="C17" s="23"/>
      <c r="D17" s="10"/>
      <c r="E17" s="5"/>
      <c r="F17" s="33"/>
      <c r="G17" s="5"/>
      <c r="H17" s="6"/>
      <c r="M17" s="5"/>
      <c r="N17" s="6"/>
    </row>
    <row r="18" spans="1:14" ht="16.5" x14ac:dyDescent="0.3">
      <c r="A18" s="16" t="s">
        <v>26</v>
      </c>
      <c r="B18" s="23">
        <f>B17*0.8</f>
        <v>12899200</v>
      </c>
      <c r="C18" s="23"/>
      <c r="D18" s="10"/>
      <c r="E18" s="5"/>
      <c r="F18" s="33"/>
      <c r="G18" s="5"/>
      <c r="H18" s="6"/>
      <c r="M18" s="5"/>
      <c r="N18" s="6"/>
    </row>
    <row r="19" spans="1:14" ht="16.5" x14ac:dyDescent="0.3">
      <c r="A19" s="16" t="s">
        <v>12</v>
      </c>
      <c r="B19" s="24">
        <f>611*B4</f>
        <v>1833000</v>
      </c>
      <c r="C19" s="17"/>
      <c r="D19" s="10"/>
      <c r="E19" s="6"/>
      <c r="F19" s="5"/>
    </row>
    <row r="20" spans="1:14" ht="16.5" x14ac:dyDescent="0.3">
      <c r="A20" s="19" t="s">
        <v>16</v>
      </c>
      <c r="B20" s="24">
        <f>B17*0.03/12</f>
        <v>40310</v>
      </c>
      <c r="C20" s="36"/>
      <c r="D20" s="10"/>
      <c r="E20" s="6"/>
      <c r="F20" s="5"/>
    </row>
    <row r="21" spans="1:14" x14ac:dyDescent="0.25">
      <c r="B21" s="12"/>
    </row>
    <row r="22" spans="1:14" x14ac:dyDescent="0.25">
      <c r="B22" s="12"/>
    </row>
    <row r="24" spans="1:14" x14ac:dyDescent="0.25">
      <c r="C24" t="s">
        <v>14</v>
      </c>
    </row>
    <row r="25" spans="1:14" x14ac:dyDescent="0.25">
      <c r="B25" s="9" t="s">
        <v>15</v>
      </c>
      <c r="C25" s="8" t="s">
        <v>20</v>
      </c>
      <c r="D25" s="8"/>
      <c r="E25" s="8" t="s">
        <v>11</v>
      </c>
      <c r="F25" s="8" t="s">
        <v>17</v>
      </c>
      <c r="G25" s="8" t="s">
        <v>18</v>
      </c>
      <c r="H25" s="8" t="s">
        <v>19</v>
      </c>
      <c r="I25" s="8"/>
    </row>
    <row r="26" spans="1:14" ht="17.25" x14ac:dyDescent="0.3">
      <c r="B26" s="9">
        <v>430</v>
      </c>
      <c r="C26" s="8"/>
      <c r="D26" s="8"/>
      <c r="E26" s="8">
        <v>12200000</v>
      </c>
      <c r="F26" s="10">
        <f t="shared" ref="F26:F32" si="0">E26/B26</f>
        <v>28372.093023255813</v>
      </c>
      <c r="G26" s="10" t="e">
        <f>E26/C26</f>
        <v>#DIV/0!</v>
      </c>
      <c r="H26" s="10" t="e">
        <f>E26/D26</f>
        <v>#DIV/0!</v>
      </c>
      <c r="I26" s="8">
        <f>C26/B26</f>
        <v>0</v>
      </c>
      <c r="J26" s="15"/>
    </row>
    <row r="27" spans="1:14" ht="17.25" x14ac:dyDescent="0.3">
      <c r="B27" s="9">
        <v>413</v>
      </c>
      <c r="C27" s="8"/>
      <c r="D27" s="8"/>
      <c r="E27" s="8">
        <v>11700000</v>
      </c>
      <c r="F27" s="10">
        <f t="shared" si="0"/>
        <v>28329.297820823245</v>
      </c>
      <c r="G27" s="10" t="e">
        <f>E27/C27</f>
        <v>#DIV/0!</v>
      </c>
      <c r="H27" s="10" t="e">
        <f>E27/#REF!</f>
        <v>#REF!</v>
      </c>
      <c r="I27" s="8">
        <f>C27/B27</f>
        <v>0</v>
      </c>
      <c r="J27" s="15"/>
    </row>
    <row r="28" spans="1:14" x14ac:dyDescent="0.25">
      <c r="B28" s="9">
        <v>411</v>
      </c>
      <c r="C28" s="8"/>
      <c r="D28" s="8"/>
      <c r="E28" s="8">
        <v>12000000</v>
      </c>
      <c r="F28" s="10">
        <f t="shared" si="0"/>
        <v>29197.080291970804</v>
      </c>
      <c r="G28" s="10" t="e">
        <f t="shared" ref="G28:G32" si="1">E28/C28</f>
        <v>#DIV/0!</v>
      </c>
      <c r="H28" s="10" t="e">
        <f>E28/#REF!</f>
        <v>#REF!</v>
      </c>
      <c r="I28" s="8">
        <f>C28/B28</f>
        <v>0</v>
      </c>
    </row>
    <row r="29" spans="1:14" x14ac:dyDescent="0.25">
      <c r="B29" s="9">
        <v>376</v>
      </c>
      <c r="C29" s="8"/>
      <c r="D29" s="8"/>
      <c r="E29" s="8">
        <v>11000000</v>
      </c>
      <c r="F29" s="10">
        <f t="shared" si="0"/>
        <v>29255.319148936171</v>
      </c>
      <c r="G29" s="10" t="e">
        <f t="shared" si="1"/>
        <v>#DIV/0!</v>
      </c>
      <c r="H29" s="10" t="e">
        <f>E29/#REF!</f>
        <v>#REF!</v>
      </c>
      <c r="I29" s="8">
        <f>C29/B29</f>
        <v>0</v>
      </c>
    </row>
    <row r="30" spans="1:14" x14ac:dyDescent="0.25">
      <c r="B30" s="9">
        <v>556</v>
      </c>
      <c r="C30" s="8"/>
      <c r="D30" s="8"/>
      <c r="E30" s="10">
        <v>17100000</v>
      </c>
      <c r="F30" s="10">
        <f t="shared" si="0"/>
        <v>30755.395683453236</v>
      </c>
      <c r="G30" s="10" t="e">
        <f t="shared" si="1"/>
        <v>#DIV/0!</v>
      </c>
      <c r="H30" s="10" t="e">
        <f>E30/D30</f>
        <v>#DIV/0!</v>
      </c>
      <c r="I30" s="8">
        <f>C30/B30</f>
        <v>0</v>
      </c>
    </row>
    <row r="31" spans="1:14" x14ac:dyDescent="0.25">
      <c r="B31" s="9"/>
      <c r="C31" s="8"/>
      <c r="D31" s="8"/>
      <c r="E31" s="10"/>
      <c r="F31" s="10" t="e">
        <f t="shared" si="0"/>
        <v>#DIV/0!</v>
      </c>
      <c r="G31" s="10" t="e">
        <f t="shared" si="1"/>
        <v>#DIV/0!</v>
      </c>
      <c r="H31" s="10" t="e">
        <f>E31/#REF!</f>
        <v>#REF!</v>
      </c>
      <c r="I31" s="8" t="e">
        <f>#REF!/B31</f>
        <v>#REF!</v>
      </c>
    </row>
    <row r="32" spans="1:14" x14ac:dyDescent="0.25">
      <c r="B32" s="9"/>
      <c r="C32" s="8"/>
      <c r="D32" s="8"/>
      <c r="E32" s="8"/>
      <c r="F32" s="10" t="e">
        <f t="shared" si="0"/>
        <v>#DIV/0!</v>
      </c>
      <c r="G32" s="10" t="e">
        <f t="shared" si="1"/>
        <v>#DIV/0!</v>
      </c>
      <c r="H32" s="10" t="e">
        <f>E32/#REF!</f>
        <v>#REF!</v>
      </c>
      <c r="I32" s="8" t="e">
        <f>#REF!/B32</f>
        <v>#REF!</v>
      </c>
    </row>
    <row r="34" spans="1:11" x14ac:dyDescent="0.25">
      <c r="A34" s="8">
        <f>40*10.764</f>
        <v>430.55999999999995</v>
      </c>
      <c r="B34" s="8">
        <v>10250980</v>
      </c>
      <c r="C34" s="8">
        <f t="shared" ref="C34:C40" si="2">B34/A34</f>
        <v>23808.48197696024</v>
      </c>
      <c r="D34" s="8">
        <v>615200</v>
      </c>
      <c r="E34" s="8">
        <v>30000</v>
      </c>
      <c r="F34" s="8">
        <f t="shared" ref="F34:F40" si="3">E34+D34+B34</f>
        <v>10896180</v>
      </c>
      <c r="G34" s="8">
        <f t="shared" ref="G34:G40" si="4">F34/A34</f>
        <v>25306.995540691198</v>
      </c>
      <c r="H34" s="6">
        <f>C34/1.2</f>
        <v>19840.401647466868</v>
      </c>
      <c r="I34" s="49"/>
      <c r="J34" s="6"/>
    </row>
    <row r="35" spans="1:11" x14ac:dyDescent="0.25">
      <c r="A35" s="8">
        <f>42*10.764</f>
        <v>452.08799999999997</v>
      </c>
      <c r="B35" s="8">
        <v>8969479</v>
      </c>
      <c r="C35" s="8">
        <f t="shared" si="2"/>
        <v>19840.117410769588</v>
      </c>
      <c r="D35" s="8">
        <v>130200</v>
      </c>
      <c r="E35" s="8">
        <v>21700</v>
      </c>
      <c r="F35" s="8">
        <f t="shared" si="3"/>
        <v>9121379</v>
      </c>
      <c r="G35" s="8">
        <f t="shared" si="4"/>
        <v>20176.113942418291</v>
      </c>
      <c r="H35" s="6"/>
    </row>
    <row r="36" spans="1:11" x14ac:dyDescent="0.25">
      <c r="A36" s="8">
        <f>61*10.764</f>
        <v>656.60399999999993</v>
      </c>
      <c r="B36" s="8">
        <v>16245327</v>
      </c>
      <c r="C36" s="8">
        <f t="shared" si="2"/>
        <v>24741.43776157319</v>
      </c>
      <c r="D36" s="8">
        <v>203600</v>
      </c>
      <c r="E36" s="8">
        <v>30000</v>
      </c>
      <c r="F36" s="8">
        <f t="shared" si="3"/>
        <v>16478927</v>
      </c>
      <c r="G36" s="8">
        <f t="shared" si="4"/>
        <v>25097.20775383641</v>
      </c>
    </row>
    <row r="37" spans="1:11" x14ac:dyDescent="0.25">
      <c r="A37" s="8">
        <f>40*10.764</f>
        <v>430.55999999999995</v>
      </c>
      <c r="B37" s="8">
        <v>10422814</v>
      </c>
      <c r="C37" s="8">
        <f t="shared" si="2"/>
        <v>24207.576179858792</v>
      </c>
      <c r="D37" s="8">
        <v>625500</v>
      </c>
      <c r="E37" s="8">
        <v>30000</v>
      </c>
      <c r="F37" s="8">
        <f t="shared" si="3"/>
        <v>11078314</v>
      </c>
      <c r="G37" s="8">
        <f t="shared" si="4"/>
        <v>25730.01207729469</v>
      </c>
      <c r="K37" s="6">
        <f>B15/C38</f>
        <v>1.1833399626012622</v>
      </c>
    </row>
    <row r="38" spans="1:11" x14ac:dyDescent="0.25">
      <c r="A38" s="8">
        <f>40*10.764</f>
        <v>430.55999999999995</v>
      </c>
      <c r="B38" s="8">
        <v>10551693</v>
      </c>
      <c r="C38" s="8">
        <f t="shared" si="2"/>
        <v>24506.90496098105</v>
      </c>
      <c r="D38" s="8">
        <v>633300</v>
      </c>
      <c r="E38" s="8">
        <v>30000</v>
      </c>
      <c r="F38" s="8">
        <f t="shared" si="3"/>
        <v>11214993</v>
      </c>
      <c r="G38" s="8">
        <f t="shared" si="4"/>
        <v>26047.456800445932</v>
      </c>
      <c r="H38">
        <f>95.24*10.764</f>
        <v>1025.1633599999998</v>
      </c>
    </row>
    <row r="39" spans="1:11" ht="15.75" x14ac:dyDescent="0.25">
      <c r="A39" s="47"/>
      <c r="B39" s="8"/>
      <c r="C39" s="8" t="e">
        <f t="shared" si="2"/>
        <v>#DIV/0!</v>
      </c>
      <c r="D39" s="8">
        <v>1194000</v>
      </c>
      <c r="E39" s="8">
        <v>30000</v>
      </c>
      <c r="F39" s="8">
        <f t="shared" si="3"/>
        <v>1224000</v>
      </c>
      <c r="G39" s="8" t="e">
        <f t="shared" si="4"/>
        <v>#DIV/0!</v>
      </c>
    </row>
    <row r="40" spans="1:11" ht="15.75" x14ac:dyDescent="0.25">
      <c r="A40" s="48"/>
      <c r="B40" s="9"/>
      <c r="C40" s="8" t="e">
        <f t="shared" si="2"/>
        <v>#DIV/0!</v>
      </c>
      <c r="D40" s="8">
        <v>1220500</v>
      </c>
      <c r="E40" s="8">
        <v>30000</v>
      </c>
      <c r="F40" s="8">
        <f t="shared" si="3"/>
        <v>1250500</v>
      </c>
      <c r="G40" s="8" t="e">
        <f t="shared" si="4"/>
        <v>#DIV/0!</v>
      </c>
    </row>
    <row r="41" spans="1:11" ht="15.75" x14ac:dyDescent="0.25">
      <c r="A41" s="48"/>
      <c r="B41" s="9"/>
      <c r="C41" s="8"/>
      <c r="D41" s="8"/>
      <c r="E41" s="8"/>
      <c r="F41" s="8"/>
      <c r="G41" s="8"/>
    </row>
    <row r="42" spans="1:11" ht="15.75" x14ac:dyDescent="0.25">
      <c r="A42" s="28"/>
    </row>
    <row r="43" spans="1:11" ht="15.75" x14ac:dyDescent="0.25">
      <c r="A43" s="28"/>
    </row>
    <row r="63" spans="3:5" x14ac:dyDescent="0.25">
      <c r="C63" s="6"/>
      <c r="D63" s="6"/>
      <c r="E63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0B53E-5066-4CAC-B9C2-148BA4AEDFD5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O25" sqref="O2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>
    <row r="1" spans="1:1" x14ac:dyDescent="0.25">
      <c r="A1" s="30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Sheet8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2024-06-26T07:15:39Z</dcterms:modified>
</cp:coreProperties>
</file>