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F15DE111-B457-4729-BB38-F7BAA19FC6B7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Sheet1" sheetId="1" r:id="rId1"/>
    <sheet name="Sheet8" sheetId="11" r:id="rId2"/>
    <sheet name="Sheet2" sheetId="5" r:id="rId3"/>
    <sheet name="Sheet5" sheetId="8" r:id="rId4"/>
    <sheet name="Sheet6" sheetId="9" r:id="rId5"/>
    <sheet name="Sheet7" sheetId="10" r:id="rId6"/>
    <sheet name="Sheet9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10" i="1"/>
  <c r="C11" i="1" s="1"/>
  <c r="C8" i="1"/>
  <c r="C6" i="1"/>
  <c r="C5" i="1"/>
  <c r="C14" i="1" s="1"/>
  <c r="E14" i="1"/>
  <c r="B22" i="1"/>
  <c r="E6" i="1"/>
  <c r="F6" i="1" s="1"/>
  <c r="A41" i="1"/>
  <c r="C41" i="1" s="1"/>
  <c r="A40" i="1"/>
  <c r="C40" i="1" s="1"/>
  <c r="A38" i="1"/>
  <c r="H38" i="1" s="1"/>
  <c r="H32" i="1"/>
  <c r="H31" i="1"/>
  <c r="H30" i="1"/>
  <c r="H29" i="1"/>
  <c r="C32" i="1"/>
  <c r="I31" i="1"/>
  <c r="C31" i="1"/>
  <c r="C30" i="1"/>
  <c r="C29" i="1"/>
  <c r="H33" i="1"/>
  <c r="C42" i="1"/>
  <c r="F39" i="1"/>
  <c r="G39" i="1" s="1"/>
  <c r="F43" i="1"/>
  <c r="G43" i="1" s="1"/>
  <c r="C43" i="1"/>
  <c r="F42" i="1"/>
  <c r="F40" i="1"/>
  <c r="B10" i="1"/>
  <c r="B11" i="1" s="1"/>
  <c r="B8" i="1"/>
  <c r="B6" i="1"/>
  <c r="B5" i="1"/>
  <c r="B14" i="1" s="1"/>
  <c r="C12" i="1" l="1"/>
  <c r="C13" i="1" s="1"/>
  <c r="C15" i="1"/>
  <c r="C17" i="1" s="1"/>
  <c r="G40" i="1"/>
  <c r="G42" i="1"/>
  <c r="B12" i="1"/>
  <c r="B13" i="1" s="1"/>
  <c r="C39" i="1"/>
  <c r="C38" i="1"/>
  <c r="C37" i="1"/>
  <c r="C19" i="1" l="1"/>
  <c r="C23" i="1"/>
  <c r="B15" i="1"/>
  <c r="I33" i="1"/>
  <c r="B17" i="1" l="1"/>
  <c r="I39" i="1"/>
  <c r="C21" i="1"/>
  <c r="C20" i="1"/>
  <c r="I32" i="1"/>
  <c r="B23" i="1" l="1"/>
  <c r="B19" i="1"/>
  <c r="I29" i="1"/>
  <c r="I34" i="1"/>
  <c r="F29" i="1"/>
  <c r="B21" i="1" l="1"/>
  <c r="B20" i="1"/>
  <c r="F30" i="1"/>
  <c r="G30" i="1"/>
  <c r="F31" i="1"/>
  <c r="G31" i="1"/>
  <c r="F32" i="1"/>
  <c r="G32" i="1"/>
  <c r="F33" i="1"/>
  <c r="G33" i="1"/>
  <c r="F34" i="1"/>
  <c r="G34" i="1"/>
  <c r="F35" i="1"/>
  <c r="G35" i="1"/>
  <c r="F37" i="1"/>
  <c r="G37" i="1" s="1"/>
  <c r="F38" i="1"/>
  <c r="G38" i="1" s="1"/>
  <c r="I30" i="1" l="1"/>
  <c r="H34" i="1" l="1"/>
  <c r="H35" i="1"/>
  <c r="G3" i="1" l="1"/>
</calcChain>
</file>

<file path=xl/sharedStrings.xml><?xml version="1.0" encoding="utf-8"?>
<sst xmlns="http://schemas.openxmlformats.org/spreadsheetml/2006/main" count="34" uniqueCount="32">
  <si>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</si>
  <si>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</si>
  <si>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</si>
  <si>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</si>
  <si>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</si>
  <si>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</si>
  <si>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</si>
  <si>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</si>
  <si>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</si>
  <si>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</si>
  <si>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</si>
  <si>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</si>
  <si>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</si>
  <si>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</si>
  <si>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</si>
  <si>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</si>
  <si>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</si>
  <si>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</si>
  <si>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</si>
  <si>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</si>
  <si>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</si>
  <si>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</si>
  <si>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</si>
  <si>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</si>
  <si>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 xml:space="preserve">Measurement </t>
  </si>
  <si>
    <t>RV</t>
  </si>
  <si>
    <t>DV</t>
  </si>
  <si>
    <t>SB</t>
  </si>
  <si>
    <t>Car Parking</t>
  </si>
  <si>
    <t>Total Value</t>
  </si>
  <si>
    <t>Vastukala</t>
  </si>
  <si>
    <t>Yogesh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</si>
</sst>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  <xf numFmtId="43" fontId="6" fillId="0" borderId="0" xfId="0" applyNumberFormat="1" applyFont="1"/>
    <xf numFmtId="43" fontId="4" fillId="0" borderId="0" xfId="0" applyNumberFormat="1" applyFont="1"/>
    <xf numFmtId="0" fontId="15" fillId="2" borderId="0" xfId="0" applyFont="1" applyFill="1"/>
    <xf numFmtId="0" fontId="0" fillId="3" borderId="0" xfId="0" applyFill="1"/>
    <xf numFmtId="0" fontId="15" fillId="3" borderId="0" xfId="0" applyFont="1" applyFill="1"/>
    <xf numFmtId="43" fontId="3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592164</xdr:colOff>
      <xdr:row>43</xdr:row>
      <xdr:rowOff>20196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A2885A-6A64-4B13-8168-587065E74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64964" cy="8211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573111</xdr:colOff>
      <xdr:row>41</xdr:row>
      <xdr:rowOff>124932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4D8E5D-A427-478E-8A1E-C69AEE221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45911" cy="79354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572601</xdr:colOff>
      <xdr:row>33</xdr:row>
      <xdr:rowOff>181878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CE1C1B-EEAA-4BEB-A963-613B28FC2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887801" cy="64683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67790</xdr:colOff>
      <xdr:row>38</xdr:row>
      <xdr:rowOff>105800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EADF07-715E-4B29-9905-1AC2CDB1B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92590" cy="734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6"/>
  <sheetViews>
    <sheetView tabSelected="1" zoomScaleNormal="100" workbookViewId="0">
      <selection activeCell="F22" sqref="F22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 t="s">
        <v>30</v>
      </c>
      <c r="C2" s="27" t="s">
        <v>31</v>
      </c>
      <c r="D2" s="7"/>
      <c r="E2" t="s">
        <v>13</v>
      </c>
    </row>
    <row r="3" spans="1:17" ht="16.5" x14ac:dyDescent="0.3">
      <c r="A3" s="16" t="s">
        <v>0</v>
      </c>
      <c r="B3" s="28">
        <v>16000</v>
      </c>
      <c r="C3" s="17">
        <v>16500</v>
      </c>
      <c r="D3" s="10"/>
      <c r="E3">
        <v>2018</v>
      </c>
      <c r="F3" s="3">
        <v>2024</v>
      </c>
      <c r="G3" s="4">
        <f>F3-E3</f>
        <v>6</v>
      </c>
      <c r="L3" s="3"/>
      <c r="M3" s="4"/>
    </row>
    <row r="4" spans="1:17" ht="33" x14ac:dyDescent="0.3">
      <c r="A4" s="18" t="s">
        <v>1</v>
      </c>
      <c r="B4" s="28">
        <v>2800</v>
      </c>
      <c r="C4" s="17">
        <v>2800</v>
      </c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13200</v>
      </c>
      <c r="C5" s="17">
        <f>C3-C4</f>
        <v>13700</v>
      </c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2800</v>
      </c>
      <c r="C6" s="17">
        <f>C4</f>
        <v>2800</v>
      </c>
      <c r="D6" s="10"/>
      <c r="E6" s="6">
        <f>105.91*10.764</f>
        <v>1140.0152399999999</v>
      </c>
      <c r="F6" s="3">
        <f>E6*1.1</f>
        <v>1254.016764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6</v>
      </c>
      <c r="C7" s="20">
        <v>6</v>
      </c>
      <c r="D7" s="42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54</v>
      </c>
      <c r="C8" s="20">
        <f>C9-C7</f>
        <v>54</v>
      </c>
      <c r="D8" s="42"/>
      <c r="E8" s="6"/>
      <c r="F8" s="56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>
        <v>60</v>
      </c>
      <c r="D9" s="42"/>
      <c r="E9" s="6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9</v>
      </c>
      <c r="C10" s="20">
        <f>90*C7/C9</f>
        <v>9</v>
      </c>
      <c r="D10" s="42"/>
      <c r="E10" s="13"/>
      <c r="F10" s="52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0.09</v>
      </c>
      <c r="C11" s="37">
        <f>C10%</f>
        <v>0.09</v>
      </c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252</v>
      </c>
      <c r="C12" s="21">
        <f>C6*C11</f>
        <v>252</v>
      </c>
      <c r="D12" s="44"/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2548</v>
      </c>
      <c r="C13" s="21">
        <f>C6-C12</f>
        <v>2548</v>
      </c>
      <c r="D13" s="44"/>
      <c r="E13" t="s">
        <v>24</v>
      </c>
      <c r="G13" s="13"/>
      <c r="H13" s="51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13200</v>
      </c>
      <c r="C14" s="17">
        <f>C5</f>
        <v>13700</v>
      </c>
      <c r="D14" s="10"/>
      <c r="E14" s="6">
        <f>100+6+33+34+208+26+47+12+23+72+18+37+118+23+125+27+46</f>
        <v>955</v>
      </c>
      <c r="G14" s="13"/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15748</v>
      </c>
      <c r="C15" s="17">
        <f>C14+C13</f>
        <v>16248</v>
      </c>
      <c r="D15" s="10"/>
      <c r="E15" s="6"/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1140</v>
      </c>
      <c r="C16" s="38">
        <v>1140</v>
      </c>
      <c r="D16" s="8"/>
      <c r="E16" s="5"/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17952720</v>
      </c>
      <c r="C17" s="23">
        <f>C15*C16</f>
        <v>18522720</v>
      </c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28</v>
      </c>
      <c r="B18" s="23">
        <v>700000</v>
      </c>
      <c r="C18" s="23">
        <v>700000</v>
      </c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29</v>
      </c>
      <c r="B19" s="23">
        <f>B18+B17</f>
        <v>18652720</v>
      </c>
      <c r="C19" s="23">
        <f>C18+C17</f>
        <v>19222720</v>
      </c>
      <c r="D19" s="10"/>
      <c r="E19" s="5"/>
      <c r="F19" s="36"/>
      <c r="G19" s="5"/>
      <c r="H19" s="6"/>
      <c r="M19" s="5"/>
      <c r="N19" s="6"/>
    </row>
    <row r="20" spans="1:14" ht="16.5" x14ac:dyDescent="0.3">
      <c r="A20" s="16" t="s">
        <v>25</v>
      </c>
      <c r="B20" s="23">
        <f>B19*0.9</f>
        <v>16787448</v>
      </c>
      <c r="C20" s="23">
        <f>C19*0.9</f>
        <v>17300448</v>
      </c>
      <c r="D20" s="10"/>
      <c r="E20" s="5"/>
      <c r="F20" s="36"/>
      <c r="G20" s="5"/>
      <c r="H20" s="6"/>
      <c r="M20" s="5"/>
      <c r="N20" s="6"/>
    </row>
    <row r="21" spans="1:14" ht="16.5" x14ac:dyDescent="0.3">
      <c r="A21" s="16" t="s">
        <v>26</v>
      </c>
      <c r="B21" s="23">
        <f>B19*0.8</f>
        <v>14922176</v>
      </c>
      <c r="C21" s="23">
        <f>C19*0.8</f>
        <v>15378176</v>
      </c>
      <c r="D21" s="10"/>
      <c r="E21" s="5"/>
      <c r="F21" s="36"/>
      <c r="G21" s="5"/>
      <c r="H21" s="6"/>
      <c r="M21" s="5"/>
      <c r="N21" s="6"/>
    </row>
    <row r="22" spans="1:14" ht="16.5" x14ac:dyDescent="0.3">
      <c r="A22" s="16" t="s">
        <v>12</v>
      </c>
      <c r="B22" s="24">
        <f>1254*B4</f>
        <v>3511200</v>
      </c>
      <c r="C22" s="17">
        <f>1254*C4</f>
        <v>3511200</v>
      </c>
      <c r="D22" s="10"/>
      <c r="E22" s="6"/>
      <c r="F22" s="5"/>
    </row>
    <row r="23" spans="1:14" ht="16.5" x14ac:dyDescent="0.3">
      <c r="A23" s="19" t="s">
        <v>16</v>
      </c>
      <c r="B23" s="24">
        <f>B17*0.025/12</f>
        <v>37401.5</v>
      </c>
      <c r="C23" s="39">
        <f>C17*0.025/12</f>
        <v>38589</v>
      </c>
      <c r="D23" s="10"/>
      <c r="E23" s="6"/>
      <c r="F23" s="5"/>
    </row>
    <row r="24" spans="1:14" x14ac:dyDescent="0.25">
      <c r="B24" s="12"/>
    </row>
    <row r="25" spans="1:14" x14ac:dyDescent="0.25">
      <c r="B25" s="12"/>
    </row>
    <row r="27" spans="1:14" x14ac:dyDescent="0.25">
      <c r="C27" t="s">
        <v>14</v>
      </c>
    </row>
    <row r="28" spans="1:14" x14ac:dyDescent="0.25">
      <c r="B28" s="9" t="s">
        <v>15</v>
      </c>
      <c r="C28" s="8" t="s">
        <v>20</v>
      </c>
      <c r="D28" s="8" t="s">
        <v>27</v>
      </c>
      <c r="E28" s="8" t="s">
        <v>11</v>
      </c>
      <c r="F28" s="8" t="s">
        <v>17</v>
      </c>
      <c r="G28" s="8" t="s">
        <v>18</v>
      </c>
      <c r="H28" s="8" t="s">
        <v>19</v>
      </c>
      <c r="I28" s="8"/>
    </row>
    <row r="29" spans="1:14" ht="17.25" x14ac:dyDescent="0.3">
      <c r="B29" s="9"/>
      <c r="C29" s="8">
        <f>B29*1.2</f>
        <v>0</v>
      </c>
      <c r="D29" s="8">
        <v>1026</v>
      </c>
      <c r="E29" s="8">
        <v>17300000</v>
      </c>
      <c r="F29" s="10" t="e">
        <f t="shared" ref="F29:F35" si="0">E29/B29</f>
        <v>#DIV/0!</v>
      </c>
      <c r="G29" s="10"/>
      <c r="H29" s="10">
        <f>E29/D29</f>
        <v>16861.598440545808</v>
      </c>
      <c r="I29" s="8" t="e">
        <f>C29/B29</f>
        <v>#DIV/0!</v>
      </c>
      <c r="J29" s="15"/>
    </row>
    <row r="30" spans="1:14" ht="17.25" x14ac:dyDescent="0.3">
      <c r="B30" s="9"/>
      <c r="C30" s="8">
        <f>B30*1.2</f>
        <v>0</v>
      </c>
      <c r="D30" s="8">
        <v>1170</v>
      </c>
      <c r="E30" s="8">
        <v>9582000</v>
      </c>
      <c r="F30" s="10" t="e">
        <f t="shared" si="0"/>
        <v>#DIV/0!</v>
      </c>
      <c r="G30" s="10" t="e">
        <f>E30/C30</f>
        <v>#DIV/0!</v>
      </c>
      <c r="H30" s="10">
        <f>E30/D30</f>
        <v>8189.7435897435898</v>
      </c>
      <c r="I30" s="8" t="e">
        <f>C30/B30</f>
        <v>#DIV/0!</v>
      </c>
      <c r="J30" s="15"/>
    </row>
    <row r="31" spans="1:14" x14ac:dyDescent="0.25">
      <c r="B31" s="9">
        <v>980</v>
      </c>
      <c r="C31" s="8">
        <f>B31*1.2</f>
        <v>1176</v>
      </c>
      <c r="D31" s="8">
        <v>1400</v>
      </c>
      <c r="E31" s="10">
        <v>12500000</v>
      </c>
      <c r="F31" s="10">
        <f t="shared" si="0"/>
        <v>12755.102040816326</v>
      </c>
      <c r="G31" s="10">
        <f t="shared" ref="G31:G35" si="1">E31/C31</f>
        <v>10629.251700680272</v>
      </c>
      <c r="H31" s="10">
        <f>E31/D31</f>
        <v>8928.5714285714294</v>
      </c>
      <c r="I31" s="8">
        <f>D32/B32</f>
        <v>1.4838709677419355</v>
      </c>
    </row>
    <row r="32" spans="1:14" x14ac:dyDescent="0.25">
      <c r="B32" s="9">
        <v>775</v>
      </c>
      <c r="C32" s="8">
        <f>B32*1.2</f>
        <v>930</v>
      </c>
      <c r="D32" s="8">
        <v>1150</v>
      </c>
      <c r="E32" s="10">
        <v>10500000</v>
      </c>
      <c r="F32" s="10">
        <f t="shared" si="0"/>
        <v>13548.387096774193</v>
      </c>
      <c r="G32" s="10">
        <f t="shared" si="1"/>
        <v>11290.322580645161</v>
      </c>
      <c r="H32" s="10">
        <f>E32/D32</f>
        <v>9130.434782608696</v>
      </c>
      <c r="I32" s="8" t="e">
        <f>#REF!/B32</f>
        <v>#REF!</v>
      </c>
    </row>
    <row r="33" spans="1:9" x14ac:dyDescent="0.25">
      <c r="B33" s="9">
        <v>952</v>
      </c>
      <c r="C33" s="25"/>
      <c r="D33" s="25">
        <v>1125</v>
      </c>
      <c r="E33" s="10">
        <v>15000000</v>
      </c>
      <c r="F33" s="26">
        <f t="shared" si="0"/>
        <v>15756.302521008403</v>
      </c>
      <c r="G33" s="10" t="e">
        <f t="shared" si="1"/>
        <v>#DIV/0!</v>
      </c>
      <c r="H33" s="26">
        <f>E33/D33</f>
        <v>13333.333333333334</v>
      </c>
      <c r="I33" s="8">
        <f>C33/B33</f>
        <v>0</v>
      </c>
    </row>
    <row r="34" spans="1:9" x14ac:dyDescent="0.25">
      <c r="E34" s="26"/>
      <c r="F34" s="26" t="e">
        <f t="shared" si="0"/>
        <v>#DIV/0!</v>
      </c>
      <c r="G34" s="26" t="e">
        <f t="shared" si="1"/>
        <v>#DIV/0!</v>
      </c>
      <c r="H34" s="26" t="e">
        <f>E34/#REF!</f>
        <v>#REF!</v>
      </c>
      <c r="I34" t="e">
        <f>#REF!/B34</f>
        <v>#REF!</v>
      </c>
    </row>
    <row r="35" spans="1:9" x14ac:dyDescent="0.25">
      <c r="E35" s="25"/>
      <c r="F35" s="26" t="e">
        <f t="shared" si="0"/>
        <v>#DIV/0!</v>
      </c>
      <c r="G35" s="26" t="e">
        <f t="shared" si="1"/>
        <v>#DIV/0!</v>
      </c>
      <c r="H35" s="26" t="e">
        <f>E35/#REF!</f>
        <v>#REF!</v>
      </c>
    </row>
    <row r="37" spans="1:9" x14ac:dyDescent="0.25">
      <c r="A37">
        <v>595</v>
      </c>
      <c r="B37">
        <v>5950000</v>
      </c>
      <c r="C37">
        <f t="shared" ref="C37:C43" si="2">B37/A37</f>
        <v>10000</v>
      </c>
      <c r="D37">
        <v>399000</v>
      </c>
      <c r="E37">
        <v>30000</v>
      </c>
      <c r="F37">
        <f>E37+D37+B37</f>
        <v>6379000</v>
      </c>
      <c r="G37">
        <f>F37/A37</f>
        <v>10721.008403361344</v>
      </c>
      <c r="H37" s="6"/>
    </row>
    <row r="38" spans="1:9" x14ac:dyDescent="0.25">
      <c r="A38">
        <f>94.57*10.764</f>
        <v>1017.9514799999998</v>
      </c>
      <c r="B38">
        <v>10427500</v>
      </c>
      <c r="C38" s="54">
        <f t="shared" si="2"/>
        <v>10243.612003982746</v>
      </c>
      <c r="D38">
        <v>729800</v>
      </c>
      <c r="E38">
        <v>30000</v>
      </c>
      <c r="F38">
        <f>E38+D38+B38</f>
        <v>11187300</v>
      </c>
      <c r="G38">
        <f>F38/A38</f>
        <v>10990.01300140553</v>
      </c>
      <c r="H38" s="6">
        <f>A38/1.2</f>
        <v>848.29289999999992</v>
      </c>
    </row>
    <row r="39" spans="1:9" x14ac:dyDescent="0.25">
      <c r="A39">
        <v>1082</v>
      </c>
      <c r="B39" s="54">
        <v>13925000</v>
      </c>
      <c r="C39" s="54">
        <f t="shared" si="2"/>
        <v>12869.685767097966</v>
      </c>
      <c r="D39">
        <v>835500</v>
      </c>
      <c r="E39">
        <v>30000</v>
      </c>
      <c r="F39">
        <f>E39+D39+B39</f>
        <v>14790500</v>
      </c>
      <c r="G39">
        <f>F39/A39</f>
        <v>13669.593345656192</v>
      </c>
      <c r="I39" s="6">
        <f>B15/C39</f>
        <v>1.2236507001795334</v>
      </c>
    </row>
    <row r="40" spans="1:9" x14ac:dyDescent="0.25">
      <c r="A40">
        <f>83.64*10.764</f>
        <v>900.30095999999992</v>
      </c>
      <c r="B40" s="54">
        <v>8800000</v>
      </c>
      <c r="C40" s="54">
        <f t="shared" si="2"/>
        <v>9774.5091819073496</v>
      </c>
      <c r="D40" s="50">
        <v>1248000</v>
      </c>
      <c r="E40" s="50">
        <v>30000</v>
      </c>
      <c r="F40" s="50">
        <f>E40+D40+B40</f>
        <v>10078000</v>
      </c>
      <c r="G40" s="50">
        <f>F40/A40</f>
        <v>11194.034492643439</v>
      </c>
    </row>
    <row r="41" spans="1:9" ht="15.75" x14ac:dyDescent="0.25">
      <c r="A41" s="55">
        <f>123.45*10.764</f>
        <v>1328.8157999999999</v>
      </c>
      <c r="B41" s="54">
        <v>11398875</v>
      </c>
      <c r="C41" s="54">
        <f t="shared" si="2"/>
        <v>8578.2205479495369</v>
      </c>
    </row>
    <row r="42" spans="1:9" ht="15.75" x14ac:dyDescent="0.25">
      <c r="A42" s="53">
        <v>750</v>
      </c>
      <c r="B42" s="50">
        <v>8600000</v>
      </c>
      <c r="C42" s="50">
        <f t="shared" si="2"/>
        <v>11466.666666666666</v>
      </c>
      <c r="D42" s="50">
        <v>1194000</v>
      </c>
      <c r="E42" s="50">
        <v>30000</v>
      </c>
      <c r="F42" s="50">
        <f>E42+D42+B42</f>
        <v>9824000</v>
      </c>
      <c r="G42" s="50">
        <f>F42/A42</f>
        <v>13098.666666666666</v>
      </c>
    </row>
    <row r="43" spans="1:9" ht="15.75" x14ac:dyDescent="0.25">
      <c r="A43" s="48"/>
      <c r="B43" s="49"/>
      <c r="C43" s="50" t="e">
        <f t="shared" si="2"/>
        <v>#DIV/0!</v>
      </c>
      <c r="D43" s="50">
        <v>1220500</v>
      </c>
      <c r="E43" s="50">
        <v>30000</v>
      </c>
      <c r="F43" s="50">
        <f>E43+D43+B43</f>
        <v>1250500</v>
      </c>
      <c r="G43" s="50" t="e">
        <f>F43/A43</f>
        <v>#DIV/0!</v>
      </c>
    </row>
    <row r="44" spans="1:9" ht="15.75" x14ac:dyDescent="0.25">
      <c r="A44" s="30"/>
    </row>
    <row r="45" spans="1:9" ht="15.75" x14ac:dyDescent="0.25">
      <c r="A45" s="30"/>
    </row>
    <row r="46" spans="1:9" ht="15.75" x14ac:dyDescent="0.25">
      <c r="A46" s="30"/>
    </row>
    <row r="66" spans="3:5" x14ac:dyDescent="0.25">
      <c r="C66" s="6"/>
      <c r="D66" s="6"/>
      <c r="E66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Sheet8</vt:lpstr>
      <vt:lpstr>Sheet2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2024-06-26T17:41:37Z</dcterms:modified>
</cp:coreProperties>
</file>