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Bharati Bagul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41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2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 l="1"/>
  <c r="G11" i="42"/>
  <c r="G7" i="42"/>
  <c r="G8" i="42"/>
  <c r="G9" i="42"/>
  <c r="G10" i="42"/>
  <c r="G6" i="42"/>
  <c r="D27" i="23" l="1"/>
  <c r="Q4" i="4" l="1"/>
  <c r="Q3" i="4"/>
  <c r="P2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B20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<sst xmlns="http://schemas.openxmlformats.org/spreadsheetml/2006/main" count="129" uniqueCount="99">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</sst>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7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225137</xdr:colOff>
      <xdr:row>1</xdr:row>
      <xdr:rowOff>86591</xdr:rowOff>
    </xdr:from>
    <xdr:to>
      <xdr:col>9</xdr:col>
      <xdr:colOff>550950</xdr:colOff>
      <xdr:row>20</xdr:row>
      <xdr:rowOff>75161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7" y="277091"/>
          <a:ext cx="5781040" cy="360807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1</xdr:row>
      <xdr:rowOff>0</xdr:rowOff>
    </xdr:from>
    <xdr:to>
      <xdr:col>9</xdr:col>
      <xdr:colOff>555513</xdr:colOff>
      <xdr:row>20</xdr:row>
      <xdr:rowOff>68580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190500"/>
          <a:ext cx="5788660" cy="36880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212912</xdr:colOff>
      <xdr:row>7</xdr:row>
      <xdr:rowOff>22412</xdr:rowOff>
    </xdr:from>
    <xdr:to>
      <xdr:col>11</xdr:col>
      <xdr:colOff>473116</xdr:colOff>
      <xdr:row>25</xdr:row>
      <xdr:rowOff>173542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147" y="1355912"/>
          <a:ext cx="5706263" cy="358013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168089</xdr:colOff>
      <xdr:row>0</xdr:row>
      <xdr:rowOff>112059</xdr:rowOff>
    </xdr:from>
    <xdr:to>
      <xdr:col>9</xdr:col>
      <xdr:colOff>455445</xdr:colOff>
      <xdr:row>19</xdr:row>
      <xdr:rowOff>184449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112059"/>
          <a:ext cx="5733415" cy="36918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5" sqref="E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37565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35530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35530</v>
      </c>
      <c r="D5" s="57" t="s">
        <v>61</v>
      </c>
      <c r="E5" s="58">
        <f>ROUND(C5/10.764,0)</f>
        <v>3301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18850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16680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0.28000000000000003</v>
      </c>
      <c r="D8" s="102">
        <f>1-C8</f>
        <v>0.72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12010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30860</v>
      </c>
      <c r="D10" s="57" t="s">
        <v>61</v>
      </c>
      <c r="E10" s="58">
        <f>ROUND(C10/10.764,0)</f>
        <v>2867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1996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28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32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450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1290150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900000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11"/>
  <sheetViews>
    <sheetView workbookViewId="0">
      <selection activeCell="L17" sqref="L17"/>
    </sheetView>
  </sheetViews>
  <sheetFormatPr defaultRowHeight="15"/>
  <sheetData>
    <row r="6" spans="5:7">
      <c r="E6">
        <v>12</v>
      </c>
      <c r="F6">
        <v>13.1</v>
      </c>
      <c r="G6">
        <f>F6*E6</f>
        <v>157.19999999999999</v>
      </c>
    </row>
    <row r="7" spans="5:7">
      <c r="E7">
        <v>17.3</v>
      </c>
      <c r="F7">
        <v>8.3000000000000007</v>
      </c>
      <c r="G7" s="75">
        <f t="shared" ref="G7:G10" si="0">F7*E7</f>
        <v>143.59000000000003</v>
      </c>
    </row>
    <row r="8" spans="5:7">
      <c r="E8">
        <v>3.2</v>
      </c>
      <c r="F8">
        <v>1.2</v>
      </c>
      <c r="G8" s="75">
        <f t="shared" si="0"/>
        <v>3.84</v>
      </c>
    </row>
    <row r="9" spans="5:7">
      <c r="E9">
        <v>12.1</v>
      </c>
      <c r="F9">
        <v>1.2</v>
      </c>
      <c r="G9" s="75">
        <f t="shared" si="0"/>
        <v>14.52</v>
      </c>
    </row>
    <row r="10" spans="5:7">
      <c r="E10">
        <v>14.9</v>
      </c>
      <c r="F10">
        <v>8.1</v>
      </c>
      <c r="G10" s="75">
        <f t="shared" si="0"/>
        <v>120.69</v>
      </c>
    </row>
    <row r="11" spans="5:7">
      <c r="G11">
        <f>SUM(G6:G10)</f>
        <v>439.84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0" workbookViewId="0">
      <selection activeCell="G22" sqref="G22"/>
    </sheetView>
  </sheetViews>
  <sheetFormatPr defaultRowHeight="15"/>
  <cols>
    <col min="1" max="1" width="21.7109375" bestFit="1" customWidth="1"/>
    <col min="2" max="2" width="14.285156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5300</v>
      </c>
      <c r="D3" s="21" t="s">
        <v>97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3300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28</v>
      </c>
      <c r="D7" s="25"/>
      <c r="F7" s="78"/>
      <c r="G7" s="78"/>
    </row>
    <row r="8" spans="1:9">
      <c r="A8" s="15" t="s">
        <v>18</v>
      </c>
      <c r="B8" s="24"/>
      <c r="C8" s="25">
        <f>C9-C7</f>
        <v>32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42</v>
      </c>
      <c r="D10" s="25"/>
      <c r="F10" s="78"/>
      <c r="G10" s="78"/>
    </row>
    <row r="11" spans="1:9">
      <c r="A11" s="15"/>
      <c r="B11" s="26"/>
      <c r="C11" s="27">
        <f>C10%</f>
        <v>0.42</v>
      </c>
      <c r="D11" s="27"/>
      <c r="F11" s="78"/>
      <c r="G11" s="78"/>
    </row>
    <row r="12" spans="1:9">
      <c r="A12" s="15" t="s">
        <v>21</v>
      </c>
      <c r="B12" s="19"/>
      <c r="C12" s="20">
        <f>C6*C11</f>
        <v>840</v>
      </c>
      <c r="D12" s="23"/>
      <c r="F12" s="78"/>
      <c r="G12" s="78"/>
    </row>
    <row r="13" spans="1:9">
      <c r="A13" s="15" t="s">
        <v>22</v>
      </c>
      <c r="B13" s="19"/>
      <c r="C13" s="20">
        <f>C6-C12</f>
        <v>1160</v>
      </c>
      <c r="D13" s="23"/>
      <c r="F13" s="78"/>
      <c r="G13" s="78"/>
    </row>
    <row r="14" spans="1:9">
      <c r="A14" s="15" t="s">
        <v>15</v>
      </c>
      <c r="B14" s="19"/>
      <c r="C14" s="20">
        <f>C5</f>
        <v>3300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4460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450</v>
      </c>
      <c r="D18" s="76"/>
      <c r="E18" s="77"/>
      <c r="F18" s="78"/>
      <c r="G18" s="78"/>
    </row>
    <row r="19" spans="1:7">
      <c r="A19" s="15"/>
      <c r="B19" s="6"/>
      <c r="C19" s="30">
        <f>C18*C16</f>
        <v>2007000</v>
      </c>
      <c r="D19" s="78" t="s">
        <v>68</v>
      </c>
      <c r="E19" s="30"/>
      <c r="F19" s="78"/>
      <c r="G19" s="78"/>
    </row>
    <row r="20" spans="1:7">
      <c r="A20" s="15"/>
      <c r="B20" s="61">
        <f>C20*90%</f>
        <v>1715985</v>
      </c>
      <c r="C20" s="31">
        <f>C19*95%</f>
        <v>1906650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1605600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900000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4181.25</v>
      </c>
      <c r="D25" s="31"/>
    </row>
    <row r="26" spans="1:7">
      <c r="C26" s="31"/>
      <c r="D26" s="31"/>
    </row>
    <row r="27" spans="1:7">
      <c r="C27" s="31">
        <v>41.83</v>
      </c>
      <c r="D27" s="118">
        <f>C27*10.764</f>
        <v>450.25811999999996</v>
      </c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4" zoomScale="85" zoomScaleNormal="85" workbookViewId="0">
      <selection activeCell="O14" sqref="O1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>
        <f t="shared" ref="P2:P9" si="10">O2/1.2</f>
        <v>0</v>
      </c>
      <c r="Q2" s="75">
        <v>0</v>
      </c>
      <c r="R2" s="2">
        <v>0</v>
      </c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f t="shared" ref="Q3:Q9" si="11">P3/1.2</f>
        <v>0</v>
      </c>
      <c r="R3" s="2">
        <v>0</v>
      </c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>
        <v>0</v>
      </c>
      <c r="P4" s="75">
        <v>0</v>
      </c>
      <c r="Q4" s="75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/>
      <c r="R10" s="2"/>
      <c r="S10" s="2"/>
    </row>
    <row r="11" spans="1:35" ht="16.5">
      <c r="A11" s="4">
        <f t="shared" si="0"/>
        <v>0</v>
      </c>
      <c r="B11" s="4">
        <f t="shared" si="1"/>
        <v>642.3611111111112</v>
      </c>
      <c r="C11" s="4">
        <f t="shared" si="2"/>
        <v>770.83333333333337</v>
      </c>
      <c r="D11" s="4">
        <f t="shared" si="3"/>
        <v>925</v>
      </c>
      <c r="E11" s="5">
        <f t="shared" si="4"/>
        <v>5200000</v>
      </c>
      <c r="F11" s="4">
        <f t="shared" si="5"/>
        <v>8095</v>
      </c>
      <c r="G11" s="4">
        <f t="shared" si="6"/>
        <v>6746</v>
      </c>
      <c r="H11" s="4">
        <f t="shared" si="7"/>
        <v>5622</v>
      </c>
      <c r="I11" s="4">
        <f t="shared" si="8"/>
        <v>0</v>
      </c>
      <c r="J11" s="4">
        <f t="shared" si="9"/>
        <v>0</v>
      </c>
      <c r="O11">
        <v>925</v>
      </c>
      <c r="P11">
        <f t="shared" ref="P11" si="12">O11/1.2</f>
        <v>770.83333333333337</v>
      </c>
      <c r="Q11">
        <f t="shared" ref="Q11" si="13">P11/1.2</f>
        <v>642.3611111111112</v>
      </c>
      <c r="R11" s="2">
        <v>5200000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1333.3333333333335</v>
      </c>
      <c r="C12" s="4">
        <f t="shared" si="2"/>
        <v>1600.0000000000002</v>
      </c>
      <c r="D12" s="4">
        <f t="shared" si="3"/>
        <v>1920.0000000000002</v>
      </c>
      <c r="E12" s="5">
        <f t="shared" si="4"/>
        <v>7500000</v>
      </c>
      <c r="F12" s="4">
        <f t="shared" si="5"/>
        <v>5625</v>
      </c>
      <c r="G12" s="4">
        <f t="shared" si="6"/>
        <v>4688</v>
      </c>
      <c r="H12" s="4">
        <f t="shared" si="7"/>
        <v>3906</v>
      </c>
      <c r="I12" s="4">
        <f t="shared" si="8"/>
        <v>0</v>
      </c>
      <c r="J12" s="4">
        <f t="shared" si="9"/>
        <v>0</v>
      </c>
      <c r="O12">
        <v>0</v>
      </c>
      <c r="P12">
        <v>1600</v>
      </c>
      <c r="Q12">
        <f t="shared" ref="Q12" si="14">P12/1.2</f>
        <v>1333.3333333333335</v>
      </c>
      <c r="R12" s="2">
        <v>7500000</v>
      </c>
      <c r="S12" s="2"/>
      <c r="V12" s="71"/>
    </row>
    <row r="13" spans="1:35">
      <c r="A13" s="4">
        <f t="shared" si="0"/>
        <v>0</v>
      </c>
      <c r="B13" s="4">
        <f t="shared" si="1"/>
        <v>860</v>
      </c>
      <c r="C13" s="4">
        <f t="shared" si="2"/>
        <v>1032</v>
      </c>
      <c r="D13" s="4">
        <f t="shared" si="3"/>
        <v>1238.3999999999999</v>
      </c>
      <c r="E13" s="5">
        <f t="shared" si="4"/>
        <v>6800000</v>
      </c>
      <c r="F13" s="4">
        <f t="shared" si="5"/>
        <v>7907</v>
      </c>
      <c r="G13" s="4">
        <f t="shared" si="6"/>
        <v>6589</v>
      </c>
      <c r="H13" s="4">
        <f t="shared" si="7"/>
        <v>5491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5">O13/1.2</f>
        <v>0</v>
      </c>
      <c r="Q13">
        <v>860</v>
      </c>
      <c r="R13" s="2">
        <v>6800000</v>
      </c>
      <c r="S13" s="2"/>
    </row>
    <row r="14" spans="1:35">
      <c r="A14" s="4">
        <f t="shared" si="0"/>
        <v>0</v>
      </c>
      <c r="B14" s="4">
        <f t="shared" si="1"/>
        <v>630</v>
      </c>
      <c r="C14" s="4">
        <f t="shared" si="2"/>
        <v>756</v>
      </c>
      <c r="D14" s="4">
        <f t="shared" si="3"/>
        <v>907.19999999999993</v>
      </c>
      <c r="E14" s="5">
        <f t="shared" si="4"/>
        <v>4000000</v>
      </c>
      <c r="F14" s="4">
        <f t="shared" si="5"/>
        <v>6349</v>
      </c>
      <c r="G14" s="4">
        <f t="shared" si="6"/>
        <v>5291</v>
      </c>
      <c r="H14" s="4">
        <f t="shared" si="7"/>
        <v>4409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6">O14/1.2</f>
        <v>0</v>
      </c>
      <c r="Q14">
        <v>630</v>
      </c>
      <c r="R14" s="2">
        <v>4000000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6"/>
        <v>0</v>
      </c>
      <c r="Q15">
        <f t="shared" ref="Q14:Q15" si="17">P15/1.2</f>
        <v>0</v>
      </c>
      <c r="R15" s="2">
        <v>0</v>
      </c>
      <c r="S15" s="2"/>
    </row>
    <row r="16" spans="1:35">
      <c r="A16" s="4">
        <f t="shared" ref="A16:A19" si="18">N16</f>
        <v>0</v>
      </c>
      <c r="B16" s="4">
        <f t="shared" ref="B16:B19" si="19">Q16</f>
        <v>0</v>
      </c>
      <c r="C16" s="4">
        <f t="shared" ref="C16:C19" si="20">B16*1.2</f>
        <v>0</v>
      </c>
      <c r="D16" s="4">
        <f t="shared" ref="D16:D19" si="21">C16*1.2</f>
        <v>0</v>
      </c>
      <c r="E16" s="5">
        <f t="shared" ref="E16:E19" si="22">R16</f>
        <v>0</v>
      </c>
      <c r="F16" s="4" t="e">
        <f t="shared" ref="F16:F19" si="23">ROUND((E16/B16),0)</f>
        <v>#DIV/0!</v>
      </c>
      <c r="G16" s="4" t="e">
        <f t="shared" ref="G16:G19" si="24">ROUND((E16/C16),0)</f>
        <v>#DIV/0!</v>
      </c>
      <c r="H16" s="4" t="e">
        <f t="shared" ref="H16:H19" si="25">ROUND((E16/D16),0)</f>
        <v>#DIV/0!</v>
      </c>
      <c r="I16" s="4">
        <f t="shared" ref="I16:J19" si="26">T16</f>
        <v>0</v>
      </c>
      <c r="J16" s="4">
        <f t="shared" si="26"/>
        <v>0</v>
      </c>
      <c r="O16">
        <v>0</v>
      </c>
      <c r="P16">
        <f t="shared" ref="P16:P17" si="27">O16/1.2</f>
        <v>0</v>
      </c>
      <c r="Q16">
        <f t="shared" ref="Q16:Q18" si="28">P16/1.2</f>
        <v>0</v>
      </c>
      <c r="R16" s="2">
        <v>0</v>
      </c>
      <c r="S16" s="2"/>
    </row>
    <row r="17" spans="1:19">
      <c r="A17" s="4">
        <f t="shared" si="18"/>
        <v>0</v>
      </c>
      <c r="B17" s="4">
        <f t="shared" si="19"/>
        <v>0</v>
      </c>
      <c r="C17" s="4">
        <f t="shared" si="20"/>
        <v>0</v>
      </c>
      <c r="D17" s="4">
        <f t="shared" si="21"/>
        <v>0</v>
      </c>
      <c r="E17" s="5">
        <f t="shared" si="22"/>
        <v>0</v>
      </c>
      <c r="F17" s="4" t="e">
        <f t="shared" si="23"/>
        <v>#DIV/0!</v>
      </c>
      <c r="G17" s="4" t="e">
        <f t="shared" si="24"/>
        <v>#DIV/0!</v>
      </c>
      <c r="H17" s="4" t="e">
        <f t="shared" si="25"/>
        <v>#DIV/0!</v>
      </c>
      <c r="I17" s="4">
        <f t="shared" si="26"/>
        <v>0</v>
      </c>
      <c r="J17" s="4">
        <f t="shared" si="26"/>
        <v>0</v>
      </c>
      <c r="O17">
        <v>0</v>
      </c>
      <c r="P17">
        <f t="shared" si="27"/>
        <v>0</v>
      </c>
      <c r="Q17">
        <f t="shared" si="28"/>
        <v>0</v>
      </c>
      <c r="R17" s="2">
        <v>0</v>
      </c>
      <c r="S17" s="2"/>
    </row>
    <row r="18" spans="1:19">
      <c r="A18" s="4">
        <f t="shared" si="18"/>
        <v>0</v>
      </c>
      <c r="B18" s="4">
        <f t="shared" si="19"/>
        <v>0</v>
      </c>
      <c r="C18" s="4">
        <f t="shared" si="20"/>
        <v>0</v>
      </c>
      <c r="D18" s="4">
        <f t="shared" si="21"/>
        <v>0</v>
      </c>
      <c r="E18" s="5">
        <f t="shared" si="22"/>
        <v>0</v>
      </c>
      <c r="F18" s="4" t="e">
        <f t="shared" si="23"/>
        <v>#DIV/0!</v>
      </c>
      <c r="G18" s="4" t="e">
        <f t="shared" si="24"/>
        <v>#DIV/0!</v>
      </c>
      <c r="H18" s="4" t="e">
        <f t="shared" si="25"/>
        <v>#DIV/0!</v>
      </c>
      <c r="I18" s="4">
        <f t="shared" si="26"/>
        <v>0</v>
      </c>
      <c r="J18" s="4">
        <f t="shared" si="26"/>
        <v>0</v>
      </c>
      <c r="O18">
        <v>0</v>
      </c>
      <c r="P18">
        <f>O18/1.2</f>
        <v>0</v>
      </c>
      <c r="Q18">
        <f t="shared" si="28"/>
        <v>0</v>
      </c>
      <c r="R18" s="2">
        <v>0</v>
      </c>
      <c r="S18" s="2"/>
    </row>
    <row r="19" spans="1:19">
      <c r="A19" s="4">
        <f t="shared" si="18"/>
        <v>0</v>
      </c>
      <c r="B19" s="4">
        <f t="shared" si="19"/>
        <v>0</v>
      </c>
      <c r="C19" s="4">
        <f t="shared" si="20"/>
        <v>0</v>
      </c>
      <c r="D19" s="4">
        <f t="shared" si="21"/>
        <v>0</v>
      </c>
      <c r="E19" s="5">
        <f t="shared" si="22"/>
        <v>0</v>
      </c>
      <c r="F19" s="4" t="e">
        <f t="shared" si="23"/>
        <v>#DIV/0!</v>
      </c>
      <c r="G19" s="4" t="e">
        <f t="shared" si="24"/>
        <v>#DIV/0!</v>
      </c>
      <c r="H19" s="4" t="e">
        <f t="shared" si="25"/>
        <v>#DIV/0!</v>
      </c>
      <c r="I19" s="4">
        <f t="shared" si="26"/>
        <v>0</v>
      </c>
      <c r="J19" s="4">
        <f t="shared" si="26"/>
        <v>0</v>
      </c>
      <c r="O19" s="75">
        <v>0</v>
      </c>
      <c r="P19" s="75">
        <f>O19/1.2</f>
        <v>0</v>
      </c>
      <c r="Q19" s="75">
        <f t="shared" ref="Q19" si="29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55" zoomScaleNormal="55" workbookViewId="0">
      <selection activeCell="P33" sqref="P3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O11" sqref="O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25" zoomScale="85" zoomScaleNormal="85" workbookViewId="0">
      <selection activeCell="I30" sqref="I30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21" sqref="M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2024-06-25T12:20:36Z</dcterms:modified>
</cp:coreProperties>
</file>