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Vasai (W)\DOLLAR HARSHAD SAVLA\"/>
    </mc:Choice>
  </mc:AlternateContent>
  <xr:revisionPtr revIDLastSave="0" documentId="13_ncr:1_{8382F709-787F-4E6F-9C86-875FE5A69EA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Q2" i="4"/>
  <c r="C4" i="4"/>
  <c r="C5" i="4"/>
  <c r="C6" i="4"/>
  <c r="C7" i="4"/>
  <c r="C8" i="4"/>
  <c r="C9" i="4"/>
  <c r="C10" i="4"/>
  <c r="C11" i="4"/>
  <c r="C12" i="4"/>
  <c r="C13" i="4"/>
  <c r="C14" i="4"/>
  <c r="P4" i="4"/>
  <c r="I27" i="4" l="1"/>
  <c r="P3" i="4"/>
  <c r="H23" i="4"/>
  <c r="J21" i="4"/>
  <c r="I21" i="4"/>
  <c r="I20" i="4"/>
  <c r="H3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<sst xmlns="http://schemas.openxmlformats.org/spreadsheetml/2006/main" count="27" uniqueCount="24">
  <si>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</si>
  <si>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</si>
  <si>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</si>
  <si>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</si>
  <si>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</si>
  <si>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</si>
  <si>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</si>
  <si>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</si>
  <si>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</si>
  <si>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Flat No. 1401, 14th Floor, Ashoka Heavaen, Village - Navghar, Vasai,</t>
  </si>
  <si>
    <t>agreement  = 31.05.24</t>
  </si>
  <si>
    <t>av</t>
  </si>
  <si>
    <t>sd</t>
  </si>
  <si>
    <t>rd</t>
  </si>
  <si>
    <t>bua</t>
  </si>
  <si>
    <t>rera ca</t>
  </si>
  <si>
    <t>fmv</t>
  </si>
  <si>
    <t>rate on ca</t>
  </si>
  <si>
    <t>builder rate = 9500 on sa</t>
  </si>
  <si>
    <t>31.05.24</t>
  </si>
  <si>
    <t>Built up area (10%)</t>
  </si>
  <si>
    <t>Saleable area (10 + 20%)</t>
  </si>
  <si>
    <t>Rate on Built up  area (10%)</t>
  </si>
  <si>
    <t>Rate on Saleable area (10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</si>
</sst>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325171</xdr:colOff>
      <xdr:row>46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EADA3-DC52-4637-821F-5B0A234A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69171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AA729-E11B-4B30-B288-808F232F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1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401382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B111B-8397-409B-989B-83D4E9FA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45382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63E73E-2280-47F2-8084-86C5B084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Q4" sqref="Q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20</v>
      </c>
      <c r="D1" s="3" t="s">
        <v>21</v>
      </c>
      <c r="E1" s="3" t="s">
        <v>1</v>
      </c>
      <c r="F1" s="9" t="s">
        <v>8</v>
      </c>
      <c r="G1" s="9" t="s">
        <v>22</v>
      </c>
      <c r="H1" s="9" t="s">
        <v>23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740.90909090909088</v>
      </c>
      <c r="C2" s="4">
        <f>B2*1.1</f>
        <v>815</v>
      </c>
      <c r="D2" s="4">
        <f t="shared" ref="D2:D13" si="2">C2*1.2</f>
        <v>978</v>
      </c>
      <c r="E2" s="5">
        <f t="shared" ref="E2:E13" si="3">R2</f>
        <v>17500000</v>
      </c>
      <c r="F2" s="10">
        <f t="shared" ref="F2:F13" si="4">ROUND((E2/B2),0)</f>
        <v>23620</v>
      </c>
      <c r="G2" s="10">
        <f t="shared" ref="G2:G13" si="5">ROUND((E2/C2),0)</f>
        <v>21472</v>
      </c>
      <c r="H2" s="10">
        <f t="shared" ref="H2:H13" si="6">ROUND((E2/D2),0)</f>
        <v>17894</v>
      </c>
      <c r="I2" s="4" t="e">
        <f>#REF!</f>
        <v>#REF!</v>
      </c>
      <c r="J2" s="4">
        <f t="shared" ref="J2:J13" si="7">S2</f>
        <v>0</v>
      </c>
      <c r="O2">
        <v>0</v>
      </c>
      <c r="P2">
        <v>815</v>
      </c>
      <c r="Q2">
        <f>P2/1.1</f>
        <v>740.90909090909088</v>
      </c>
      <c r="R2" s="2">
        <v>17500000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740.17178181818167</v>
      </c>
      <c r="C3" s="4">
        <f t="shared" ref="C3:C14" si="8">B3*1.1</f>
        <v>814.18895999999995</v>
      </c>
      <c r="D3" s="4">
        <f t="shared" si="2"/>
        <v>977.02675199999987</v>
      </c>
      <c r="E3" s="5">
        <f t="shared" si="3"/>
        <v>7500000</v>
      </c>
      <c r="F3" s="15">
        <f t="shared" si="4"/>
        <v>10133</v>
      </c>
      <c r="G3" s="10">
        <f t="shared" si="5"/>
        <v>9212</v>
      </c>
      <c r="H3" s="10">
        <f t="shared" si="6"/>
        <v>7676</v>
      </c>
      <c r="I3" s="4" t="e">
        <f>#REF!</f>
        <v>#REF!</v>
      </c>
      <c r="J3" s="4" t="str">
        <f t="shared" si="7"/>
        <v>31.05.24</v>
      </c>
      <c r="O3">
        <v>0</v>
      </c>
      <c r="P3">
        <f>75.64*10.764</f>
        <v>814.18895999999995</v>
      </c>
      <c r="Q3">
        <f>P3/1.1</f>
        <v>740.17178181818167</v>
      </c>
      <c r="R3" s="2">
        <v>7500000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721</v>
      </c>
      <c r="C4" s="4">
        <f t="shared" si="8"/>
        <v>793.1</v>
      </c>
      <c r="D4" s="4">
        <f t="shared" si="2"/>
        <v>951.72</v>
      </c>
      <c r="E4" s="5">
        <f t="shared" si="3"/>
        <v>9500000</v>
      </c>
      <c r="F4" s="15">
        <f t="shared" si="4"/>
        <v>13176</v>
      </c>
      <c r="G4" s="10">
        <f t="shared" si="5"/>
        <v>11978</v>
      </c>
      <c r="H4" s="10">
        <f t="shared" si="6"/>
        <v>9982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9">O4/1.2</f>
        <v>0</v>
      </c>
      <c r="Q4">
        <v>721</v>
      </c>
      <c r="R4" s="2">
        <v>9500000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694</v>
      </c>
      <c r="C5" s="4">
        <f t="shared" si="8"/>
        <v>763.40000000000009</v>
      </c>
      <c r="D5" s="4">
        <f t="shared" si="2"/>
        <v>916.08</v>
      </c>
      <c r="E5" s="5">
        <f t="shared" si="3"/>
        <v>8900000</v>
      </c>
      <c r="F5" s="15">
        <f t="shared" si="4"/>
        <v>12824</v>
      </c>
      <c r="G5" s="10">
        <f t="shared" si="5"/>
        <v>11658</v>
      </c>
      <c r="H5" s="10">
        <f t="shared" si="6"/>
        <v>9715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694</v>
      </c>
      <c r="R5" s="2">
        <v>8900000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8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f t="shared" ref="Q2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8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ref="C3:C15" si="21">B15*1.2</f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9</v>
      </c>
    </row>
    <row r="20" spans="7:24" x14ac:dyDescent="0.25">
      <c r="G20" t="s">
        <v>15</v>
      </c>
      <c r="H20">
        <v>962</v>
      </c>
      <c r="I20">
        <f>89.33*10.764</f>
        <v>961.54811999999993</v>
      </c>
    </row>
    <row r="21" spans="7:24" x14ac:dyDescent="0.25">
      <c r="G21" t="s">
        <v>14</v>
      </c>
      <c r="H21">
        <v>1058</v>
      </c>
      <c r="I21">
        <f>98.263*10.764</f>
        <v>1057.7029319999999</v>
      </c>
      <c r="J21">
        <f>I21/I20</f>
        <v>1.1000000000000001</v>
      </c>
    </row>
    <row r="22" spans="7:24" x14ac:dyDescent="0.25">
      <c r="G22" s="6" t="s">
        <v>17</v>
      </c>
      <c r="H22" s="6">
        <v>11000</v>
      </c>
    </row>
    <row r="23" spans="7:24" x14ac:dyDescent="0.25">
      <c r="G23" t="s">
        <v>16</v>
      </c>
      <c r="H23">
        <f>H22*H20</f>
        <v>10582000</v>
      </c>
    </row>
    <row r="24" spans="7:24" x14ac:dyDescent="0.25">
      <c r="O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11</v>
      </c>
      <c r="H27">
        <v>11000000</v>
      </c>
      <c r="I27">
        <f>H27/962</f>
        <v>11434.511434511434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12</v>
      </c>
      <c r="H28">
        <v>770000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13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11800000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7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2024-07-03T09:59:08Z</dcterms:modified>
</cp:coreProperties>
</file>