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hivram CHSL - Mulund\Building 2\"/>
    </mc:Choice>
  </mc:AlternateContent>
  <xr:revisionPtr revIDLastSave="0" documentId="13_ncr:1_{7D96C331-73EF-48CC-BAB7-8F0D130B3115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A Wing" sheetId="87" r:id="rId1"/>
    <sheet name="B Wing" sheetId="99" r:id="rId2"/>
    <sheet name="B Wing (Sale)" sheetId="101" r:id="rId3"/>
    <sheet name="B Wing (Rehab)" sheetId="102" r:id="rId4"/>
    <sheet name="Total" sheetId="79" r:id="rId5"/>
    <sheet name="Rera" sheetId="92" r:id="rId6"/>
    <sheet name="Drawing" sheetId="100" r:id="rId7"/>
    <sheet name="Typical Floor" sheetId="85" r:id="rId8"/>
    <sheet name="IGR" sheetId="97" r:id="rId9"/>
    <sheet name="RR" sheetId="98" r:id="rId10"/>
  </sheets>
  <definedNames>
    <definedName name="_xlnm._FilterDatabase" localSheetId="0" hidden="1">'A Wing'!$D$2:$D$51</definedName>
    <definedName name="_xlnm._FilterDatabase" localSheetId="1" hidden="1">'B Wing'!$L$1:$L$120</definedName>
    <definedName name="_xlnm._FilterDatabase" localSheetId="3" hidden="1">'B Wing (Rehab)'!$D$2:$D$82</definedName>
    <definedName name="_xlnm._FilterDatabase" localSheetId="2" hidden="1">'B Wing (Sale)'!$D$2:$D$40</definedName>
    <definedName name="_xlnm.Print_Area" localSheetId="1">'B Wing'!$A$1:$K$70</definedName>
    <definedName name="_xlnm.Print_Area" localSheetId="3">'B Wing (Rehab)'!$A$1:$K$46</definedName>
    <definedName name="_xlnm.Print_Area" localSheetId="2">'B Wing (Sale)'!$A$1:$K$25</definedName>
  </definedNames>
  <calcPr calcId="191029"/>
</workbook>
</file>

<file path=xl/calcChain.xml><?xml version="1.0" encoding="utf-8"?>
<calcChain xmlns="http://schemas.openxmlformats.org/spreadsheetml/2006/main">
  <c r="J3" i="79" l="1"/>
  <c r="J4" i="79"/>
  <c r="D4" i="79"/>
  <c r="D3" i="79"/>
  <c r="D2" i="79"/>
  <c r="E82" i="102"/>
  <c r="I81" i="102"/>
  <c r="J81" i="102" s="1"/>
  <c r="F81" i="102"/>
  <c r="K81" i="102" s="1"/>
  <c r="I80" i="102"/>
  <c r="J80" i="102" s="1"/>
  <c r="F80" i="102"/>
  <c r="K80" i="102" s="1"/>
  <c r="I79" i="102"/>
  <c r="J79" i="102" s="1"/>
  <c r="F79" i="102"/>
  <c r="K79" i="102" s="1"/>
  <c r="I78" i="102"/>
  <c r="J78" i="102" s="1"/>
  <c r="F78" i="102"/>
  <c r="K78" i="102" s="1"/>
  <c r="I77" i="102"/>
  <c r="J77" i="102" s="1"/>
  <c r="F77" i="102"/>
  <c r="K77" i="102" s="1"/>
  <c r="I76" i="102"/>
  <c r="J76" i="102" s="1"/>
  <c r="F76" i="102"/>
  <c r="K76" i="102" s="1"/>
  <c r="I75" i="102"/>
  <c r="J75" i="102" s="1"/>
  <c r="F75" i="102"/>
  <c r="K75" i="102" s="1"/>
  <c r="I74" i="102"/>
  <c r="J74" i="102" s="1"/>
  <c r="F74" i="102"/>
  <c r="K74" i="102" s="1"/>
  <c r="I73" i="102"/>
  <c r="J73" i="102" s="1"/>
  <c r="F73" i="102"/>
  <c r="K73" i="102" s="1"/>
  <c r="I72" i="102"/>
  <c r="J72" i="102" s="1"/>
  <c r="F72" i="102"/>
  <c r="K72" i="102" s="1"/>
  <c r="I71" i="102"/>
  <c r="J71" i="102" s="1"/>
  <c r="F71" i="102"/>
  <c r="K71" i="102" s="1"/>
  <c r="I70" i="102"/>
  <c r="J70" i="102" s="1"/>
  <c r="F70" i="102"/>
  <c r="K70" i="102" s="1"/>
  <c r="I69" i="102"/>
  <c r="J69" i="102" s="1"/>
  <c r="F69" i="102"/>
  <c r="K69" i="102" s="1"/>
  <c r="I68" i="102"/>
  <c r="J68" i="102" s="1"/>
  <c r="F68" i="102"/>
  <c r="K68" i="102" s="1"/>
  <c r="I67" i="102"/>
  <c r="J67" i="102" s="1"/>
  <c r="F67" i="102"/>
  <c r="K67" i="102" s="1"/>
  <c r="I66" i="102"/>
  <c r="J66" i="102" s="1"/>
  <c r="F66" i="102"/>
  <c r="K66" i="102" s="1"/>
  <c r="I65" i="102"/>
  <c r="J65" i="102" s="1"/>
  <c r="F65" i="102"/>
  <c r="K65" i="102" s="1"/>
  <c r="I64" i="102"/>
  <c r="J64" i="102" s="1"/>
  <c r="F64" i="102"/>
  <c r="K64" i="102" s="1"/>
  <c r="I63" i="102"/>
  <c r="J63" i="102" s="1"/>
  <c r="F63" i="102"/>
  <c r="K63" i="102" s="1"/>
  <c r="I62" i="102"/>
  <c r="J62" i="102" s="1"/>
  <c r="F62" i="102"/>
  <c r="K62" i="102" s="1"/>
  <c r="I61" i="102"/>
  <c r="J61" i="102" s="1"/>
  <c r="F61" i="102"/>
  <c r="K61" i="102" s="1"/>
  <c r="I60" i="102"/>
  <c r="J60" i="102" s="1"/>
  <c r="F60" i="102"/>
  <c r="K60" i="102" s="1"/>
  <c r="I59" i="102"/>
  <c r="J59" i="102" s="1"/>
  <c r="F59" i="102"/>
  <c r="K59" i="102" s="1"/>
  <c r="I58" i="102"/>
  <c r="J58" i="102" s="1"/>
  <c r="F58" i="102"/>
  <c r="K58" i="102" s="1"/>
  <c r="I57" i="102"/>
  <c r="J57" i="102" s="1"/>
  <c r="F57" i="102"/>
  <c r="K57" i="102" s="1"/>
  <c r="I56" i="102"/>
  <c r="J56" i="102" s="1"/>
  <c r="F56" i="102"/>
  <c r="K56" i="102" s="1"/>
  <c r="I55" i="102"/>
  <c r="J55" i="102" s="1"/>
  <c r="F55" i="102"/>
  <c r="K55" i="102" s="1"/>
  <c r="I54" i="102"/>
  <c r="J54" i="102" s="1"/>
  <c r="F54" i="102"/>
  <c r="K54" i="102" s="1"/>
  <c r="I53" i="102"/>
  <c r="J53" i="102" s="1"/>
  <c r="F53" i="102"/>
  <c r="K53" i="102" s="1"/>
  <c r="I52" i="102"/>
  <c r="J52" i="102" s="1"/>
  <c r="F52" i="102"/>
  <c r="K52" i="102" s="1"/>
  <c r="I51" i="102"/>
  <c r="J51" i="102" s="1"/>
  <c r="F51" i="102"/>
  <c r="K51" i="102" s="1"/>
  <c r="I50" i="102"/>
  <c r="J50" i="102" s="1"/>
  <c r="F50" i="102"/>
  <c r="K50" i="102" s="1"/>
  <c r="I49" i="102"/>
  <c r="J49" i="102" s="1"/>
  <c r="F49" i="102"/>
  <c r="K49" i="102" s="1"/>
  <c r="I48" i="102"/>
  <c r="J48" i="102" s="1"/>
  <c r="F48" i="102"/>
  <c r="K48" i="102" s="1"/>
  <c r="I47" i="102"/>
  <c r="J47" i="102" s="1"/>
  <c r="F47" i="102"/>
  <c r="K47" i="102" s="1"/>
  <c r="I46" i="102"/>
  <c r="J46" i="102" s="1"/>
  <c r="F46" i="102"/>
  <c r="K46" i="102" s="1"/>
  <c r="I45" i="102"/>
  <c r="J45" i="102" s="1"/>
  <c r="F45" i="102"/>
  <c r="K45" i="102" s="1"/>
  <c r="I44" i="102"/>
  <c r="J44" i="102" s="1"/>
  <c r="F44" i="102"/>
  <c r="K44" i="102" s="1"/>
  <c r="I43" i="102"/>
  <c r="J43" i="102" s="1"/>
  <c r="F43" i="102"/>
  <c r="K43" i="102" s="1"/>
  <c r="I42" i="102"/>
  <c r="J42" i="102" s="1"/>
  <c r="F42" i="102"/>
  <c r="K42" i="102" s="1"/>
  <c r="I41" i="102"/>
  <c r="J41" i="102" s="1"/>
  <c r="F41" i="102"/>
  <c r="K41" i="102" s="1"/>
  <c r="I40" i="102"/>
  <c r="J40" i="102" s="1"/>
  <c r="F40" i="102"/>
  <c r="K40" i="102" s="1"/>
  <c r="I39" i="102"/>
  <c r="J39" i="102" s="1"/>
  <c r="F39" i="102"/>
  <c r="K39" i="102" s="1"/>
  <c r="I38" i="102"/>
  <c r="J38" i="102" s="1"/>
  <c r="F38" i="102"/>
  <c r="K38" i="102" s="1"/>
  <c r="I37" i="102"/>
  <c r="J37" i="102" s="1"/>
  <c r="F37" i="102"/>
  <c r="K37" i="102" s="1"/>
  <c r="I36" i="102"/>
  <c r="J36" i="102" s="1"/>
  <c r="F36" i="102"/>
  <c r="K36" i="102" s="1"/>
  <c r="I35" i="102"/>
  <c r="J35" i="102" s="1"/>
  <c r="F35" i="102"/>
  <c r="K35" i="102" s="1"/>
  <c r="I34" i="102"/>
  <c r="J34" i="102" s="1"/>
  <c r="F34" i="102"/>
  <c r="K34" i="102" s="1"/>
  <c r="I33" i="102"/>
  <c r="J33" i="102" s="1"/>
  <c r="F33" i="102"/>
  <c r="K33" i="102" s="1"/>
  <c r="I32" i="102"/>
  <c r="J32" i="102" s="1"/>
  <c r="F32" i="102"/>
  <c r="K32" i="102" s="1"/>
  <c r="I31" i="102"/>
  <c r="J31" i="102" s="1"/>
  <c r="F31" i="102"/>
  <c r="K31" i="102" s="1"/>
  <c r="I30" i="102"/>
  <c r="J30" i="102" s="1"/>
  <c r="F30" i="102"/>
  <c r="K30" i="102" s="1"/>
  <c r="I29" i="102"/>
  <c r="J29" i="102" s="1"/>
  <c r="F29" i="102"/>
  <c r="K29" i="102" s="1"/>
  <c r="I28" i="102"/>
  <c r="J28" i="102" s="1"/>
  <c r="F28" i="102"/>
  <c r="K28" i="102" s="1"/>
  <c r="I27" i="102"/>
  <c r="J27" i="102" s="1"/>
  <c r="F27" i="102"/>
  <c r="K27" i="102" s="1"/>
  <c r="I26" i="102"/>
  <c r="J26" i="102" s="1"/>
  <c r="F26" i="102"/>
  <c r="K26" i="102" s="1"/>
  <c r="I25" i="102"/>
  <c r="J25" i="102" s="1"/>
  <c r="F25" i="102"/>
  <c r="K25" i="102" s="1"/>
  <c r="I24" i="102"/>
  <c r="J24" i="102" s="1"/>
  <c r="F24" i="102"/>
  <c r="K24" i="102" s="1"/>
  <c r="I23" i="102"/>
  <c r="J23" i="102" s="1"/>
  <c r="F23" i="102"/>
  <c r="K23" i="102" s="1"/>
  <c r="I22" i="102"/>
  <c r="J22" i="102" s="1"/>
  <c r="F22" i="102"/>
  <c r="K22" i="102" s="1"/>
  <c r="I21" i="102"/>
  <c r="J21" i="102" s="1"/>
  <c r="F21" i="102"/>
  <c r="K21" i="102" s="1"/>
  <c r="I20" i="102"/>
  <c r="J20" i="102" s="1"/>
  <c r="F20" i="102"/>
  <c r="K20" i="102" s="1"/>
  <c r="I19" i="102"/>
  <c r="J19" i="102" s="1"/>
  <c r="F19" i="102"/>
  <c r="K19" i="102" s="1"/>
  <c r="I18" i="102"/>
  <c r="J18" i="102" s="1"/>
  <c r="F18" i="102"/>
  <c r="K18" i="102" s="1"/>
  <c r="I17" i="102"/>
  <c r="J17" i="102" s="1"/>
  <c r="F17" i="102"/>
  <c r="K17" i="102" s="1"/>
  <c r="I16" i="102"/>
  <c r="J16" i="102" s="1"/>
  <c r="F16" i="102"/>
  <c r="K16" i="102" s="1"/>
  <c r="I15" i="102"/>
  <c r="J15" i="102" s="1"/>
  <c r="F15" i="102"/>
  <c r="K15" i="102" s="1"/>
  <c r="I14" i="102"/>
  <c r="J14" i="102" s="1"/>
  <c r="F14" i="102"/>
  <c r="K14" i="102" s="1"/>
  <c r="I13" i="102"/>
  <c r="J13" i="102" s="1"/>
  <c r="F13" i="102"/>
  <c r="K13" i="102" s="1"/>
  <c r="I12" i="102"/>
  <c r="J12" i="102" s="1"/>
  <c r="F12" i="102"/>
  <c r="K12" i="102" s="1"/>
  <c r="I11" i="102"/>
  <c r="J11" i="102" s="1"/>
  <c r="F11" i="102"/>
  <c r="K11" i="102" s="1"/>
  <c r="I10" i="102"/>
  <c r="J10" i="102" s="1"/>
  <c r="F10" i="102"/>
  <c r="K10" i="102" s="1"/>
  <c r="I9" i="102"/>
  <c r="J9" i="102" s="1"/>
  <c r="F9" i="102"/>
  <c r="K9" i="102" s="1"/>
  <c r="I8" i="102"/>
  <c r="J8" i="102" s="1"/>
  <c r="F8" i="102"/>
  <c r="K8" i="102" s="1"/>
  <c r="I7" i="102"/>
  <c r="J7" i="102" s="1"/>
  <c r="F7" i="102"/>
  <c r="K7" i="102" s="1"/>
  <c r="I6" i="102"/>
  <c r="J6" i="102" s="1"/>
  <c r="F6" i="102"/>
  <c r="K6" i="102" s="1"/>
  <c r="I5" i="102"/>
  <c r="J5" i="102" s="1"/>
  <c r="F5" i="102"/>
  <c r="K5" i="102" s="1"/>
  <c r="I4" i="102"/>
  <c r="J4" i="102" s="1"/>
  <c r="F4" i="102"/>
  <c r="K4" i="102" s="1"/>
  <c r="I3" i="102"/>
  <c r="J3" i="102" s="1"/>
  <c r="G3" i="102"/>
  <c r="G4" i="102" s="1"/>
  <c r="G5" i="102" s="1"/>
  <c r="F3" i="102"/>
  <c r="K3" i="102" s="1"/>
  <c r="I2" i="102"/>
  <c r="F2" i="102"/>
  <c r="E40" i="101"/>
  <c r="F39" i="101"/>
  <c r="K39" i="101" s="1"/>
  <c r="F38" i="101"/>
  <c r="K38" i="101" s="1"/>
  <c r="F37" i="101"/>
  <c r="K37" i="101" s="1"/>
  <c r="F36" i="101"/>
  <c r="K36" i="101" s="1"/>
  <c r="F35" i="101"/>
  <c r="K35" i="101" s="1"/>
  <c r="F34" i="101"/>
  <c r="K34" i="101" s="1"/>
  <c r="F33" i="101"/>
  <c r="K33" i="101" s="1"/>
  <c r="F32" i="101"/>
  <c r="K32" i="101" s="1"/>
  <c r="F31" i="101"/>
  <c r="K31" i="101" s="1"/>
  <c r="F30" i="101"/>
  <c r="K30" i="101" s="1"/>
  <c r="F29" i="101"/>
  <c r="K29" i="101" s="1"/>
  <c r="F28" i="101"/>
  <c r="K28" i="101" s="1"/>
  <c r="F27" i="101"/>
  <c r="K27" i="101" s="1"/>
  <c r="F26" i="101"/>
  <c r="K26" i="101" s="1"/>
  <c r="F25" i="101"/>
  <c r="K25" i="101" s="1"/>
  <c r="F24" i="101"/>
  <c r="K24" i="101" s="1"/>
  <c r="F23" i="101"/>
  <c r="K23" i="101" s="1"/>
  <c r="F22" i="101"/>
  <c r="K22" i="101" s="1"/>
  <c r="F21" i="101"/>
  <c r="K21" i="101" s="1"/>
  <c r="F20" i="101"/>
  <c r="K20" i="101" s="1"/>
  <c r="F19" i="101"/>
  <c r="K19" i="101" s="1"/>
  <c r="F18" i="101"/>
  <c r="K18" i="101" s="1"/>
  <c r="F17" i="101"/>
  <c r="K17" i="101" s="1"/>
  <c r="F16" i="101"/>
  <c r="K16" i="101" s="1"/>
  <c r="F15" i="101"/>
  <c r="K15" i="101" s="1"/>
  <c r="F14" i="101"/>
  <c r="K14" i="101" s="1"/>
  <c r="F13" i="101"/>
  <c r="K13" i="101" s="1"/>
  <c r="F12" i="101"/>
  <c r="K12" i="101" s="1"/>
  <c r="F11" i="101"/>
  <c r="K11" i="101" s="1"/>
  <c r="F10" i="101"/>
  <c r="K10" i="101" s="1"/>
  <c r="F9" i="101"/>
  <c r="K9" i="101" s="1"/>
  <c r="F8" i="101"/>
  <c r="K8" i="101" s="1"/>
  <c r="F7" i="101"/>
  <c r="K7" i="101" s="1"/>
  <c r="F6" i="101"/>
  <c r="K6" i="101" s="1"/>
  <c r="F5" i="101"/>
  <c r="K5" i="101" s="1"/>
  <c r="F4" i="101"/>
  <c r="K4" i="101" s="1"/>
  <c r="F3" i="101"/>
  <c r="K3" i="101" s="1"/>
  <c r="F2" i="101"/>
  <c r="K2" i="101" s="1"/>
  <c r="G3" i="99"/>
  <c r="G4" i="99" s="1"/>
  <c r="G5" i="99" s="1"/>
  <c r="G6" i="99" s="1"/>
  <c r="G7" i="99" s="1"/>
  <c r="G8" i="99" s="1"/>
  <c r="G9" i="99" s="1"/>
  <c r="G10" i="99" s="1"/>
  <c r="G11" i="99" s="1"/>
  <c r="G12" i="99" s="1"/>
  <c r="G13" i="99" s="1"/>
  <c r="G14" i="99" s="1"/>
  <c r="G15" i="99" s="1"/>
  <c r="G16" i="99" s="1"/>
  <c r="G17" i="99" s="1"/>
  <c r="G18" i="99" s="1"/>
  <c r="G19" i="99" s="1"/>
  <c r="G20" i="99" s="1"/>
  <c r="G21" i="99" s="1"/>
  <c r="G22" i="99" s="1"/>
  <c r="G23" i="99" s="1"/>
  <c r="G24" i="99" s="1"/>
  <c r="G25" i="99" s="1"/>
  <c r="G26" i="99" s="1"/>
  <c r="G27" i="99" s="1"/>
  <c r="G28" i="99" s="1"/>
  <c r="G29" i="99" s="1"/>
  <c r="G30" i="99" s="1"/>
  <c r="G31" i="99" s="1"/>
  <c r="G32" i="99" s="1"/>
  <c r="G33" i="99" s="1"/>
  <c r="G34" i="99" s="1"/>
  <c r="G35" i="99" s="1"/>
  <c r="G36" i="99" s="1"/>
  <c r="G37" i="99" s="1"/>
  <c r="G38" i="99" s="1"/>
  <c r="G39" i="99" s="1"/>
  <c r="G40" i="99" s="1"/>
  <c r="G41" i="99" s="1"/>
  <c r="G42" i="99" s="1"/>
  <c r="G43" i="99" s="1"/>
  <c r="G44" i="99" s="1"/>
  <c r="G45" i="99" s="1"/>
  <c r="G46" i="99" s="1"/>
  <c r="G47" i="99" s="1"/>
  <c r="G48" i="99" s="1"/>
  <c r="G49" i="99" s="1"/>
  <c r="G50" i="99" s="1"/>
  <c r="G51" i="99" s="1"/>
  <c r="G52" i="99" s="1"/>
  <c r="G53" i="99" s="1"/>
  <c r="G54" i="99" s="1"/>
  <c r="G55" i="99" s="1"/>
  <c r="G56" i="99" s="1"/>
  <c r="G57" i="99" s="1"/>
  <c r="G58" i="99" s="1"/>
  <c r="G59" i="99" s="1"/>
  <c r="G60" i="99" s="1"/>
  <c r="G61" i="99" s="1"/>
  <c r="G62" i="99" s="1"/>
  <c r="G63" i="99" s="1"/>
  <c r="G64" i="99" s="1"/>
  <c r="G65" i="99" s="1"/>
  <c r="G66" i="99" s="1"/>
  <c r="G67" i="99" s="1"/>
  <c r="G68" i="99" s="1"/>
  <c r="G69" i="99" s="1"/>
  <c r="G70" i="99" s="1"/>
  <c r="G71" i="99" s="1"/>
  <c r="G72" i="99" s="1"/>
  <c r="G73" i="99" s="1"/>
  <c r="G74" i="99" s="1"/>
  <c r="G75" i="99" s="1"/>
  <c r="G76" i="99" s="1"/>
  <c r="G77" i="99" s="1"/>
  <c r="G78" i="99" s="1"/>
  <c r="G79" i="99" s="1"/>
  <c r="G80" i="99" s="1"/>
  <c r="G81" i="99" s="1"/>
  <c r="G82" i="99" s="1"/>
  <c r="G83" i="99" s="1"/>
  <c r="G84" i="99" s="1"/>
  <c r="G85" i="99" s="1"/>
  <c r="G86" i="99" s="1"/>
  <c r="G87" i="99" s="1"/>
  <c r="G88" i="99" s="1"/>
  <c r="G89" i="99" s="1"/>
  <c r="G90" i="99" s="1"/>
  <c r="G91" i="99" s="1"/>
  <c r="G92" i="99" s="1"/>
  <c r="G93" i="99" s="1"/>
  <c r="G94" i="99" s="1"/>
  <c r="G95" i="99" s="1"/>
  <c r="G96" i="99" s="1"/>
  <c r="G97" i="99" s="1"/>
  <c r="G98" i="99" s="1"/>
  <c r="G99" i="99" s="1"/>
  <c r="G100" i="99" s="1"/>
  <c r="G101" i="99" s="1"/>
  <c r="G102" i="99" s="1"/>
  <c r="G103" i="99" s="1"/>
  <c r="G104" i="99" s="1"/>
  <c r="G105" i="99" s="1"/>
  <c r="G106" i="99" s="1"/>
  <c r="G107" i="99" s="1"/>
  <c r="G108" i="99" s="1"/>
  <c r="G109" i="99" s="1"/>
  <c r="G110" i="99" s="1"/>
  <c r="G111" i="99" s="1"/>
  <c r="G112" i="99" s="1"/>
  <c r="G113" i="99" s="1"/>
  <c r="G114" i="99" s="1"/>
  <c r="G115" i="99" s="1"/>
  <c r="G116" i="99" s="1"/>
  <c r="G117" i="99" s="1"/>
  <c r="G118" i="99" s="1"/>
  <c r="F82" i="102" l="1"/>
  <c r="J2" i="102"/>
  <c r="K2" i="102"/>
  <c r="K82" i="102" s="1"/>
  <c r="H2" i="101"/>
  <c r="K40" i="101"/>
  <c r="F40" i="101"/>
  <c r="G4" i="87"/>
  <c r="G5" i="87" s="1"/>
  <c r="G6" i="87" s="1"/>
  <c r="G7" i="87" s="1"/>
  <c r="G8" i="87" s="1"/>
  <c r="G9" i="87" s="1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3" i="87"/>
  <c r="I2" i="101" l="1"/>
  <c r="H3" i="101"/>
  <c r="I3" i="101" s="1"/>
  <c r="J3" i="101" s="1"/>
  <c r="I18" i="99"/>
  <c r="J18" i="99" s="1"/>
  <c r="I19" i="99"/>
  <c r="J19" i="99" s="1"/>
  <c r="I20" i="99"/>
  <c r="J20" i="99" s="1"/>
  <c r="H21" i="99"/>
  <c r="I21" i="99" s="1"/>
  <c r="J21" i="99" s="1"/>
  <c r="I22" i="99"/>
  <c r="J22" i="99" s="1"/>
  <c r="I23" i="99"/>
  <c r="J23" i="99" s="1"/>
  <c r="H24" i="99"/>
  <c r="I24" i="99" s="1"/>
  <c r="J24" i="99" s="1"/>
  <c r="I25" i="99"/>
  <c r="J25" i="99" s="1"/>
  <c r="I26" i="99"/>
  <c r="J26" i="99" s="1"/>
  <c r="I27" i="99"/>
  <c r="J27" i="99" s="1"/>
  <c r="H28" i="99"/>
  <c r="I28" i="99" s="1"/>
  <c r="J28" i="99" s="1"/>
  <c r="I29" i="99"/>
  <c r="J29" i="99" s="1"/>
  <c r="I30" i="99"/>
  <c r="J30" i="99" s="1"/>
  <c r="I31" i="99"/>
  <c r="J31" i="99" s="1"/>
  <c r="H32" i="99"/>
  <c r="I32" i="99" s="1"/>
  <c r="J32" i="99" s="1"/>
  <c r="I33" i="99"/>
  <c r="J33" i="99" s="1"/>
  <c r="I34" i="99"/>
  <c r="J34" i="99" s="1"/>
  <c r="H35" i="99"/>
  <c r="I35" i="99" s="1"/>
  <c r="J35" i="99" s="1"/>
  <c r="H36" i="99"/>
  <c r="I36" i="99" s="1"/>
  <c r="J36" i="99" s="1"/>
  <c r="I37" i="99"/>
  <c r="J37" i="99" s="1"/>
  <c r="H38" i="99"/>
  <c r="I38" i="99" s="1"/>
  <c r="J38" i="99" s="1"/>
  <c r="H39" i="99"/>
  <c r="I39" i="99" s="1"/>
  <c r="J39" i="99" s="1"/>
  <c r="I40" i="99"/>
  <c r="J40" i="99" s="1"/>
  <c r="H41" i="99"/>
  <c r="I41" i="99" s="1"/>
  <c r="J41" i="99" s="1"/>
  <c r="I42" i="99"/>
  <c r="J42" i="99" s="1"/>
  <c r="I43" i="99"/>
  <c r="J43" i="99" s="1"/>
  <c r="H44" i="99"/>
  <c r="I44" i="99" s="1"/>
  <c r="J44" i="99" s="1"/>
  <c r="I45" i="99"/>
  <c r="J45" i="99" s="1"/>
  <c r="I46" i="99"/>
  <c r="J46" i="99" s="1"/>
  <c r="H47" i="99"/>
  <c r="I47" i="99" s="1"/>
  <c r="J47" i="99" s="1"/>
  <c r="I3" i="99"/>
  <c r="J3" i="99" s="1"/>
  <c r="I4" i="99"/>
  <c r="J4" i="99" s="1"/>
  <c r="I5" i="99"/>
  <c r="J5" i="99" s="1"/>
  <c r="H6" i="99"/>
  <c r="I6" i="99" s="1"/>
  <c r="J6" i="99" s="1"/>
  <c r="H7" i="99"/>
  <c r="I7" i="99" s="1"/>
  <c r="J7" i="99" s="1"/>
  <c r="H8" i="99"/>
  <c r="I8" i="99" s="1"/>
  <c r="J8" i="99" s="1"/>
  <c r="I9" i="99"/>
  <c r="J9" i="99" s="1"/>
  <c r="I10" i="99"/>
  <c r="J10" i="99" s="1"/>
  <c r="I11" i="99"/>
  <c r="J11" i="99" s="1"/>
  <c r="H12" i="99"/>
  <c r="I12" i="99" s="1"/>
  <c r="J12" i="99" s="1"/>
  <c r="I13" i="99"/>
  <c r="J13" i="99" s="1"/>
  <c r="I14" i="99"/>
  <c r="J14" i="99" s="1"/>
  <c r="I15" i="99"/>
  <c r="J15" i="99" s="1"/>
  <c r="I16" i="99"/>
  <c r="J16" i="99" s="1"/>
  <c r="H17" i="99"/>
  <c r="I17" i="99" s="1"/>
  <c r="J17" i="99" s="1"/>
  <c r="E120" i="99"/>
  <c r="F70" i="99"/>
  <c r="K70" i="99" s="1"/>
  <c r="F71" i="99"/>
  <c r="K71" i="99" s="1"/>
  <c r="F72" i="99"/>
  <c r="K72" i="99" s="1"/>
  <c r="F73" i="99"/>
  <c r="K73" i="99" s="1"/>
  <c r="F74" i="99"/>
  <c r="K74" i="99" s="1"/>
  <c r="F75" i="99"/>
  <c r="K75" i="99" s="1"/>
  <c r="F76" i="99"/>
  <c r="K76" i="99" s="1"/>
  <c r="F77" i="99"/>
  <c r="K77" i="99" s="1"/>
  <c r="F78" i="99"/>
  <c r="K78" i="99" s="1"/>
  <c r="F79" i="99"/>
  <c r="K79" i="99" s="1"/>
  <c r="F80" i="99"/>
  <c r="K80" i="99" s="1"/>
  <c r="F81" i="99"/>
  <c r="K81" i="99" s="1"/>
  <c r="F82" i="99"/>
  <c r="K82" i="99" s="1"/>
  <c r="F83" i="99"/>
  <c r="K83" i="99" s="1"/>
  <c r="F84" i="99"/>
  <c r="K84" i="99" s="1"/>
  <c r="F85" i="99"/>
  <c r="K85" i="99" s="1"/>
  <c r="F86" i="99"/>
  <c r="K86" i="99" s="1"/>
  <c r="F87" i="99"/>
  <c r="K87" i="99" s="1"/>
  <c r="F88" i="99"/>
  <c r="K88" i="99" s="1"/>
  <c r="F89" i="99"/>
  <c r="K89" i="99" s="1"/>
  <c r="F90" i="99"/>
  <c r="K90" i="99" s="1"/>
  <c r="F91" i="99"/>
  <c r="K91" i="99" s="1"/>
  <c r="F92" i="99"/>
  <c r="K92" i="99" s="1"/>
  <c r="F93" i="99"/>
  <c r="K93" i="99" s="1"/>
  <c r="F94" i="99"/>
  <c r="K94" i="99" s="1"/>
  <c r="F95" i="99"/>
  <c r="K95" i="99" s="1"/>
  <c r="F96" i="99"/>
  <c r="K96" i="99" s="1"/>
  <c r="F97" i="99"/>
  <c r="K97" i="99" s="1"/>
  <c r="F98" i="99"/>
  <c r="K98" i="99" s="1"/>
  <c r="F99" i="99"/>
  <c r="K99" i="99" s="1"/>
  <c r="F100" i="99"/>
  <c r="K100" i="99" s="1"/>
  <c r="F101" i="99"/>
  <c r="K101" i="99" s="1"/>
  <c r="F102" i="99"/>
  <c r="K102" i="99" s="1"/>
  <c r="F103" i="99"/>
  <c r="K103" i="99" s="1"/>
  <c r="F104" i="99"/>
  <c r="K104" i="99" s="1"/>
  <c r="F105" i="99"/>
  <c r="K105" i="99" s="1"/>
  <c r="F106" i="99"/>
  <c r="K106" i="99" s="1"/>
  <c r="F107" i="99"/>
  <c r="K107" i="99" s="1"/>
  <c r="F108" i="99"/>
  <c r="K108" i="99" s="1"/>
  <c r="F109" i="99"/>
  <c r="K109" i="99" s="1"/>
  <c r="F110" i="99"/>
  <c r="K110" i="99" s="1"/>
  <c r="F111" i="99"/>
  <c r="K111" i="99" s="1"/>
  <c r="F112" i="99"/>
  <c r="K112" i="99" s="1"/>
  <c r="F113" i="99"/>
  <c r="K113" i="99" s="1"/>
  <c r="F114" i="99"/>
  <c r="K114" i="99" s="1"/>
  <c r="F115" i="99"/>
  <c r="K115" i="99" s="1"/>
  <c r="F116" i="99"/>
  <c r="K116" i="99" s="1"/>
  <c r="F117" i="99"/>
  <c r="K117" i="99" s="1"/>
  <c r="F118" i="99"/>
  <c r="K118" i="99" s="1"/>
  <c r="F119" i="99"/>
  <c r="K119" i="99" s="1"/>
  <c r="F3" i="99"/>
  <c r="K3" i="99" s="1"/>
  <c r="F4" i="99"/>
  <c r="K4" i="99" s="1"/>
  <c r="F5" i="99"/>
  <c r="K5" i="99" s="1"/>
  <c r="F6" i="99"/>
  <c r="K6" i="99" s="1"/>
  <c r="F7" i="99"/>
  <c r="K7" i="99" s="1"/>
  <c r="F8" i="99"/>
  <c r="K8" i="99" s="1"/>
  <c r="F9" i="99"/>
  <c r="K9" i="99" s="1"/>
  <c r="F10" i="99"/>
  <c r="K10" i="99" s="1"/>
  <c r="F11" i="99"/>
  <c r="F12" i="99"/>
  <c r="K12" i="99" s="1"/>
  <c r="F13" i="99"/>
  <c r="K13" i="99" s="1"/>
  <c r="F14" i="99"/>
  <c r="K14" i="99" s="1"/>
  <c r="F15" i="99"/>
  <c r="K15" i="99" s="1"/>
  <c r="F16" i="99"/>
  <c r="K16" i="99" s="1"/>
  <c r="F17" i="99"/>
  <c r="K17" i="99" s="1"/>
  <c r="F18" i="99"/>
  <c r="K18" i="99" s="1"/>
  <c r="F19" i="99"/>
  <c r="K19" i="99" s="1"/>
  <c r="F20" i="99"/>
  <c r="K20" i="99" s="1"/>
  <c r="F21" i="99"/>
  <c r="K21" i="99" s="1"/>
  <c r="F22" i="99"/>
  <c r="K22" i="99" s="1"/>
  <c r="F23" i="99"/>
  <c r="K23" i="99" s="1"/>
  <c r="F24" i="99"/>
  <c r="K24" i="99" s="1"/>
  <c r="F25" i="99"/>
  <c r="K25" i="99" s="1"/>
  <c r="F26" i="99"/>
  <c r="K26" i="99" s="1"/>
  <c r="F27" i="99"/>
  <c r="K27" i="99" s="1"/>
  <c r="F28" i="99"/>
  <c r="K28" i="99" s="1"/>
  <c r="F29" i="99"/>
  <c r="K29" i="99" s="1"/>
  <c r="F30" i="99"/>
  <c r="K30" i="99" s="1"/>
  <c r="F31" i="99"/>
  <c r="K31" i="99" s="1"/>
  <c r="F32" i="99"/>
  <c r="K32" i="99" s="1"/>
  <c r="F33" i="99"/>
  <c r="K33" i="99" s="1"/>
  <c r="F34" i="99"/>
  <c r="K34" i="99" s="1"/>
  <c r="F35" i="99"/>
  <c r="K35" i="99" s="1"/>
  <c r="F36" i="99"/>
  <c r="K36" i="99" s="1"/>
  <c r="F37" i="99"/>
  <c r="K37" i="99" s="1"/>
  <c r="F38" i="99"/>
  <c r="K38" i="99" s="1"/>
  <c r="F39" i="99"/>
  <c r="K39" i="99" s="1"/>
  <c r="F40" i="99"/>
  <c r="K40" i="99" s="1"/>
  <c r="F41" i="99"/>
  <c r="K41" i="99" s="1"/>
  <c r="F42" i="99"/>
  <c r="K42" i="99" s="1"/>
  <c r="F43" i="99"/>
  <c r="K43" i="99" s="1"/>
  <c r="F44" i="99"/>
  <c r="K44" i="99" s="1"/>
  <c r="F45" i="99"/>
  <c r="K45" i="99" s="1"/>
  <c r="F46" i="99"/>
  <c r="K46" i="99" s="1"/>
  <c r="F47" i="99"/>
  <c r="K47" i="99" s="1"/>
  <c r="F48" i="99"/>
  <c r="K48" i="99" s="1"/>
  <c r="F49" i="99"/>
  <c r="K49" i="99" s="1"/>
  <c r="F50" i="99"/>
  <c r="K50" i="99" s="1"/>
  <c r="F51" i="99"/>
  <c r="K51" i="99" s="1"/>
  <c r="F52" i="99"/>
  <c r="K52" i="99" s="1"/>
  <c r="F53" i="99"/>
  <c r="K53" i="99" s="1"/>
  <c r="F54" i="99"/>
  <c r="K54" i="99" s="1"/>
  <c r="F55" i="99"/>
  <c r="K55" i="99" s="1"/>
  <c r="F56" i="99"/>
  <c r="K56" i="99" s="1"/>
  <c r="F57" i="99"/>
  <c r="K57" i="99" s="1"/>
  <c r="F58" i="99"/>
  <c r="K58" i="99" s="1"/>
  <c r="F59" i="99"/>
  <c r="K59" i="99" s="1"/>
  <c r="F60" i="99"/>
  <c r="K60" i="99" s="1"/>
  <c r="F61" i="99"/>
  <c r="K61" i="99" s="1"/>
  <c r="F62" i="99"/>
  <c r="K62" i="99" s="1"/>
  <c r="F63" i="99"/>
  <c r="K63" i="99" s="1"/>
  <c r="F64" i="99"/>
  <c r="K64" i="99" s="1"/>
  <c r="F65" i="99"/>
  <c r="K65" i="99" s="1"/>
  <c r="F66" i="99"/>
  <c r="K66" i="99" s="1"/>
  <c r="F67" i="99"/>
  <c r="K67" i="99" s="1"/>
  <c r="F68" i="99"/>
  <c r="F69" i="99"/>
  <c r="K69" i="99" s="1"/>
  <c r="E113" i="85"/>
  <c r="E114" i="85"/>
  <c r="E115" i="85"/>
  <c r="E112" i="85"/>
  <c r="E109" i="85"/>
  <c r="E108" i="85"/>
  <c r="E105" i="85"/>
  <c r="E104" i="85"/>
  <c r="E103" i="85"/>
  <c r="E102" i="85"/>
  <c r="E99" i="85"/>
  <c r="E98" i="85"/>
  <c r="E97" i="85"/>
  <c r="E96" i="85"/>
  <c r="E93" i="85"/>
  <c r="E92" i="85"/>
  <c r="E91" i="85"/>
  <c r="E88" i="85"/>
  <c r="E87" i="85"/>
  <c r="E86" i="85"/>
  <c r="E83" i="85"/>
  <c r="E82" i="85"/>
  <c r="E81" i="85"/>
  <c r="E80" i="85"/>
  <c r="E77" i="85"/>
  <c r="E76" i="85"/>
  <c r="E75" i="85"/>
  <c r="E74" i="85"/>
  <c r="E71" i="85"/>
  <c r="E70" i="85"/>
  <c r="E69" i="85"/>
  <c r="E68" i="85"/>
  <c r="E65" i="85"/>
  <c r="E64" i="85"/>
  <c r="E63" i="85"/>
  <c r="E62" i="85"/>
  <c r="E59" i="85"/>
  <c r="E58" i="85"/>
  <c r="E57" i="85"/>
  <c r="E56" i="85"/>
  <c r="E53" i="85"/>
  <c r="E52" i="85"/>
  <c r="E51" i="85"/>
  <c r="E50" i="85"/>
  <c r="E47" i="85"/>
  <c r="E46" i="85"/>
  <c r="E45" i="85"/>
  <c r="E42" i="85"/>
  <c r="E41" i="85"/>
  <c r="E40" i="85"/>
  <c r="E39" i="85"/>
  <c r="E36" i="85"/>
  <c r="E35" i="85"/>
  <c r="E34" i="85"/>
  <c r="E33" i="85"/>
  <c r="E30" i="85"/>
  <c r="E29" i="85"/>
  <c r="E28" i="85"/>
  <c r="E25" i="85"/>
  <c r="E24" i="85"/>
  <c r="E23" i="85"/>
  <c r="E22" i="85"/>
  <c r="E10" i="85"/>
  <c r="E11" i="85"/>
  <c r="E17" i="85"/>
  <c r="E18" i="85"/>
  <c r="E19" i="85"/>
  <c r="E16" i="85"/>
  <c r="E7" i="85"/>
  <c r="E4" i="85"/>
  <c r="E3" i="85"/>
  <c r="E51" i="87"/>
  <c r="H2" i="87"/>
  <c r="J74" i="92"/>
  <c r="I63" i="92"/>
  <c r="I64" i="92"/>
  <c r="I65" i="92"/>
  <c r="I66" i="92"/>
  <c r="I67" i="92"/>
  <c r="I68" i="92"/>
  <c r="I69" i="92"/>
  <c r="I70" i="92"/>
  <c r="I71" i="92"/>
  <c r="I72" i="92"/>
  <c r="I73" i="92"/>
  <c r="I62" i="92"/>
  <c r="I24" i="92"/>
  <c r="H22" i="92"/>
  <c r="H23" i="92"/>
  <c r="H21" i="92"/>
  <c r="J2" i="79"/>
  <c r="E5" i="79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K68" i="99"/>
  <c r="K11" i="99"/>
  <c r="F2" i="99"/>
  <c r="K2" i="99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18" i="87"/>
  <c r="K18" i="87" s="1"/>
  <c r="F2" i="87"/>
  <c r="F3" i="87"/>
  <c r="K3" i="87" s="1"/>
  <c r="F4" i="87"/>
  <c r="K4" i="87" s="1"/>
  <c r="H3" i="87"/>
  <c r="I3" i="87" s="1"/>
  <c r="J3" i="87" s="1"/>
  <c r="F50" i="87"/>
  <c r="F13" i="87"/>
  <c r="K13" i="87" s="1"/>
  <c r="F15" i="87"/>
  <c r="K15" i="87" s="1"/>
  <c r="F5" i="87"/>
  <c r="K5" i="87" s="1"/>
  <c r="F6" i="87"/>
  <c r="K6" i="87" s="1"/>
  <c r="F7" i="87"/>
  <c r="K7" i="87" s="1"/>
  <c r="F8" i="87"/>
  <c r="K8" i="87" s="1"/>
  <c r="F9" i="87"/>
  <c r="K9" i="87" s="1"/>
  <c r="F10" i="87"/>
  <c r="K10" i="87" s="1"/>
  <c r="F11" i="87"/>
  <c r="K11" i="87" s="1"/>
  <c r="F16" i="87"/>
  <c r="K16" i="87" s="1"/>
  <c r="F17" i="87"/>
  <c r="K17" i="87" s="1"/>
  <c r="I2" i="87" l="1"/>
  <c r="G6" i="102"/>
  <c r="G7" i="102" s="1"/>
  <c r="G8" i="102" s="1"/>
  <c r="H4" i="101"/>
  <c r="I4" i="101" s="1"/>
  <c r="J4" i="101" s="1"/>
  <c r="J2" i="101"/>
  <c r="K120" i="99"/>
  <c r="I2" i="99"/>
  <c r="F120" i="99"/>
  <c r="K2" i="87"/>
  <c r="K50" i="87"/>
  <c r="F12" i="87"/>
  <c r="K12" i="87" s="1"/>
  <c r="F14" i="87"/>
  <c r="K14" i="87" s="1"/>
  <c r="D5" i="79"/>
  <c r="G5" i="79"/>
  <c r="H5" i="79"/>
  <c r="K51" i="87" l="1"/>
  <c r="J2" i="87"/>
  <c r="G9" i="102"/>
  <c r="G10" i="102" s="1"/>
  <c r="G11" i="102" s="1"/>
  <c r="G12" i="102" s="1"/>
  <c r="H5" i="101"/>
  <c r="J2" i="99"/>
  <c r="F51" i="87"/>
  <c r="F5" i="79"/>
  <c r="G13" i="102" l="1"/>
  <c r="G14" i="102" s="1"/>
  <c r="G15" i="102" s="1"/>
  <c r="H6" i="101"/>
  <c r="I6" i="101" s="1"/>
  <c r="J6" i="101" s="1"/>
  <c r="I5" i="101"/>
  <c r="G16" i="102" l="1"/>
  <c r="G17" i="102" s="1"/>
  <c r="J5" i="101"/>
  <c r="H7" i="101"/>
  <c r="J5" i="79"/>
  <c r="G18" i="102" l="1"/>
  <c r="G19" i="102" s="1"/>
  <c r="G20" i="102" s="1"/>
  <c r="I7" i="101"/>
  <c r="J7" i="101" s="1"/>
  <c r="H8" i="101"/>
  <c r="I8" i="101" s="1"/>
  <c r="J8" i="101" s="1"/>
  <c r="L2" i="79"/>
  <c r="L5" i="79" s="1"/>
  <c r="G21" i="102" l="1"/>
  <c r="G22" i="102" s="1"/>
  <c r="G23" i="102" s="1"/>
  <c r="H9" i="101"/>
  <c r="I9" i="101" s="1"/>
  <c r="J9" i="101" s="1"/>
  <c r="H4" i="87"/>
  <c r="I4" i="87" l="1"/>
  <c r="G24" i="102"/>
  <c r="G25" i="102" s="1"/>
  <c r="H10" i="101"/>
  <c r="I10" i="101" s="1"/>
  <c r="J10" i="101" s="1"/>
  <c r="H5" i="87"/>
  <c r="I5" i="87" s="1"/>
  <c r="J5" i="87" s="1"/>
  <c r="J4" i="87" l="1"/>
  <c r="H11" i="101"/>
  <c r="I11" i="101" s="1"/>
  <c r="J11" i="101" s="1"/>
  <c r="H6" i="87"/>
  <c r="I6" i="87" l="1"/>
  <c r="G26" i="102"/>
  <c r="H12" i="101"/>
  <c r="I12" i="101" s="1"/>
  <c r="J12" i="101" s="1"/>
  <c r="H7" i="87"/>
  <c r="I7" i="87" s="1"/>
  <c r="J7" i="87" s="1"/>
  <c r="J6" i="87" l="1"/>
  <c r="H13" i="101"/>
  <c r="I13" i="101" s="1"/>
  <c r="J13" i="101" s="1"/>
  <c r="H8" i="87"/>
  <c r="I8" i="87" s="1"/>
  <c r="J8" i="87" s="1"/>
  <c r="G27" i="102" l="1"/>
  <c r="H14" i="101"/>
  <c r="I14" i="101" s="1"/>
  <c r="J14" i="101" s="1"/>
  <c r="H48" i="99"/>
  <c r="H9" i="87"/>
  <c r="I9" i="87" s="1"/>
  <c r="J9" i="87" l="1"/>
  <c r="G28" i="102"/>
  <c r="G29" i="102" s="1"/>
  <c r="H15" i="101"/>
  <c r="I15" i="101" s="1"/>
  <c r="J15" i="101" s="1"/>
  <c r="I48" i="99"/>
  <c r="I49" i="99"/>
  <c r="J49" i="99" s="1"/>
  <c r="H10" i="87"/>
  <c r="I10" i="87" s="1"/>
  <c r="J10" i="87" s="1"/>
  <c r="G30" i="102" l="1"/>
  <c r="G31" i="102" s="1"/>
  <c r="H16" i="101"/>
  <c r="I16" i="101" s="1"/>
  <c r="J16" i="101" s="1"/>
  <c r="J48" i="99"/>
  <c r="I50" i="99"/>
  <c r="J50" i="99" s="1"/>
  <c r="H11" i="87"/>
  <c r="I11" i="87" s="1"/>
  <c r="J11" i="87" s="1"/>
  <c r="H17" i="101" l="1"/>
  <c r="I17" i="101" s="1"/>
  <c r="J17" i="101" s="1"/>
  <c r="H51" i="99"/>
  <c r="I51" i="99" s="1"/>
  <c r="J51" i="99" s="1"/>
  <c r="H12" i="87"/>
  <c r="I12" i="87" s="1"/>
  <c r="J12" i="87" s="1"/>
  <c r="G32" i="102" l="1"/>
  <c r="G33" i="102" s="1"/>
  <c r="H18" i="101"/>
  <c r="I18" i="101" s="1"/>
  <c r="J18" i="101" s="1"/>
  <c r="H13" i="87"/>
  <c r="I13" i="87" s="1"/>
  <c r="J13" i="87" s="1"/>
  <c r="G34" i="102" l="1"/>
  <c r="G35" i="102" s="1"/>
  <c r="H19" i="101"/>
  <c r="I19" i="101" s="1"/>
  <c r="J19" i="101" s="1"/>
  <c r="I52" i="99"/>
  <c r="I53" i="99"/>
  <c r="J53" i="99" s="1"/>
  <c r="H14" i="87"/>
  <c r="I14" i="87" s="1"/>
  <c r="J14" i="87" s="1"/>
  <c r="G36" i="102" l="1"/>
  <c r="G37" i="102" s="1"/>
  <c r="G38" i="102" s="1"/>
  <c r="H20" i="101"/>
  <c r="I20" i="101" s="1"/>
  <c r="J20" i="101" s="1"/>
  <c r="J52" i="99"/>
  <c r="H54" i="99"/>
  <c r="I54" i="99" s="1"/>
  <c r="J54" i="99" s="1"/>
  <c r="H15" i="87"/>
  <c r="I15" i="87" s="1"/>
  <c r="J15" i="87" s="1"/>
  <c r="G39" i="102" l="1"/>
  <c r="H21" i="101"/>
  <c r="I21" i="101" s="1"/>
  <c r="J21" i="101" s="1"/>
  <c r="I55" i="99"/>
  <c r="J55" i="99" s="1"/>
  <c r="H16" i="87"/>
  <c r="I16" i="87" s="1"/>
  <c r="J16" i="87" s="1"/>
  <c r="G40" i="102" l="1"/>
  <c r="G41" i="102" s="1"/>
  <c r="H22" i="101"/>
  <c r="I22" i="101" s="1"/>
  <c r="J22" i="101" s="1"/>
  <c r="I56" i="99"/>
  <c r="J56" i="99" s="1"/>
  <c r="H17" i="87"/>
  <c r="I17" i="87" s="1"/>
  <c r="J17" i="87" s="1"/>
  <c r="G42" i="102" l="1"/>
  <c r="G43" i="102" s="1"/>
  <c r="G44" i="102" s="1"/>
  <c r="H23" i="101"/>
  <c r="I23" i="101" s="1"/>
  <c r="J23" i="101" s="1"/>
  <c r="H18" i="87"/>
  <c r="I18" i="87" s="1"/>
  <c r="J18" i="87" s="1"/>
  <c r="I57" i="99"/>
  <c r="J57" i="99" s="1"/>
  <c r="G45" i="102" l="1"/>
  <c r="G46" i="102" s="1"/>
  <c r="H24" i="101"/>
  <c r="I24" i="101" s="1"/>
  <c r="J24" i="101" s="1"/>
  <c r="H19" i="87"/>
  <c r="I19" i="87" s="1"/>
  <c r="J19" i="87" s="1"/>
  <c r="H58" i="99"/>
  <c r="I58" i="99" s="1"/>
  <c r="J58" i="99" s="1"/>
  <c r="G47" i="102" l="1"/>
  <c r="G48" i="102" s="1"/>
  <c r="H25" i="101"/>
  <c r="I25" i="101" s="1"/>
  <c r="J25" i="101" s="1"/>
  <c r="H20" i="87"/>
  <c r="I20" i="87" s="1"/>
  <c r="J20" i="87" s="1"/>
  <c r="I59" i="99"/>
  <c r="J59" i="99" s="1"/>
  <c r="H26" i="101" l="1"/>
  <c r="I26" i="101" s="1"/>
  <c r="J26" i="101" s="1"/>
  <c r="H21" i="87"/>
  <c r="I21" i="87" s="1"/>
  <c r="J21" i="87" s="1"/>
  <c r="H60" i="99"/>
  <c r="I60" i="99" s="1"/>
  <c r="J60" i="99" s="1"/>
  <c r="G49" i="102" l="1"/>
  <c r="G50" i="102" s="1"/>
  <c r="H27" i="101"/>
  <c r="I27" i="101" s="1"/>
  <c r="J27" i="101" s="1"/>
  <c r="H22" i="87"/>
  <c r="I22" i="87" s="1"/>
  <c r="J22" i="87" s="1"/>
  <c r="I61" i="99"/>
  <c r="J61" i="99" s="1"/>
  <c r="G51" i="102" l="1"/>
  <c r="G52" i="102" s="1"/>
  <c r="H28" i="101"/>
  <c r="I28" i="101" s="1"/>
  <c r="J28" i="101" s="1"/>
  <c r="H23" i="87"/>
  <c r="I23" i="87" s="1"/>
  <c r="J23" i="87" s="1"/>
  <c r="I62" i="99"/>
  <c r="J62" i="99" s="1"/>
  <c r="H29" i="101" l="1"/>
  <c r="I29" i="101" s="1"/>
  <c r="J29" i="101" s="1"/>
  <c r="H70" i="99"/>
  <c r="I70" i="99" s="1"/>
  <c r="J70" i="99" s="1"/>
  <c r="H24" i="87"/>
  <c r="I24" i="87" s="1"/>
  <c r="J24" i="87" s="1"/>
  <c r="H63" i="99"/>
  <c r="I63" i="99" s="1"/>
  <c r="J63" i="99" s="1"/>
  <c r="G53" i="102" l="1"/>
  <c r="G54" i="102" s="1"/>
  <c r="G55" i="102" s="1"/>
  <c r="H30" i="101"/>
  <c r="I30" i="101" s="1"/>
  <c r="J30" i="101" s="1"/>
  <c r="I71" i="99"/>
  <c r="J71" i="99" s="1"/>
  <c r="H25" i="87"/>
  <c r="I25" i="87" s="1"/>
  <c r="J25" i="87" s="1"/>
  <c r="G56" i="102" l="1"/>
  <c r="G57" i="102" s="1"/>
  <c r="G58" i="102" s="1"/>
  <c r="G59" i="102" s="1"/>
  <c r="G60" i="102" s="1"/>
  <c r="G61" i="102" s="1"/>
  <c r="H31" i="101"/>
  <c r="I31" i="101" s="1"/>
  <c r="J31" i="101" s="1"/>
  <c r="I72" i="99"/>
  <c r="J72" i="99" s="1"/>
  <c r="H26" i="87"/>
  <c r="I26" i="87" s="1"/>
  <c r="J26" i="87" s="1"/>
  <c r="I64" i="99"/>
  <c r="J64" i="99" s="1"/>
  <c r="G62" i="102" l="1"/>
  <c r="G63" i="102" s="1"/>
  <c r="G64" i="102" s="1"/>
  <c r="G65" i="102" s="1"/>
  <c r="G66" i="102" s="1"/>
  <c r="G67" i="102" s="1"/>
  <c r="G68" i="102" s="1"/>
  <c r="G69" i="102" s="1"/>
  <c r="H32" i="101"/>
  <c r="I32" i="101" s="1"/>
  <c r="J32" i="101" s="1"/>
  <c r="H73" i="99"/>
  <c r="I73" i="99" s="1"/>
  <c r="J73" i="99" s="1"/>
  <c r="H27" i="87"/>
  <c r="I27" i="87" s="1"/>
  <c r="J27" i="87" s="1"/>
  <c r="I65" i="99"/>
  <c r="J65" i="99" s="1"/>
  <c r="G70" i="102" l="1"/>
  <c r="G71" i="102" s="1"/>
  <c r="G72" i="102" s="1"/>
  <c r="G73" i="102" s="1"/>
  <c r="H33" i="101"/>
  <c r="I33" i="101" s="1"/>
  <c r="J33" i="101" s="1"/>
  <c r="H74" i="99"/>
  <c r="I74" i="99" s="1"/>
  <c r="J74" i="99" s="1"/>
  <c r="H28" i="87"/>
  <c r="I28" i="87" s="1"/>
  <c r="J28" i="87" s="1"/>
  <c r="I66" i="99"/>
  <c r="J66" i="99" s="1"/>
  <c r="H34" i="101" l="1"/>
  <c r="I34" i="101" s="1"/>
  <c r="J34" i="101" s="1"/>
  <c r="I75" i="99"/>
  <c r="J75" i="99" s="1"/>
  <c r="H29" i="87"/>
  <c r="I29" i="87" s="1"/>
  <c r="J29" i="87" s="1"/>
  <c r="H67" i="99"/>
  <c r="I67" i="99" s="1"/>
  <c r="J67" i="99" s="1"/>
  <c r="H35" i="101" l="1"/>
  <c r="I35" i="101" s="1"/>
  <c r="J35" i="101" s="1"/>
  <c r="I76" i="99"/>
  <c r="J76" i="99" s="1"/>
  <c r="H30" i="87"/>
  <c r="I30" i="87" s="1"/>
  <c r="J30" i="87" s="1"/>
  <c r="I68" i="99"/>
  <c r="J68" i="99" s="1"/>
  <c r="G74" i="102" l="1"/>
  <c r="G75" i="102" s="1"/>
  <c r="G76" i="102" s="1"/>
  <c r="H36" i="101"/>
  <c r="I36" i="101" s="1"/>
  <c r="J36" i="101" s="1"/>
  <c r="H77" i="99"/>
  <c r="I77" i="99" s="1"/>
  <c r="J77" i="99" s="1"/>
  <c r="I69" i="99"/>
  <c r="J69" i="99" s="1"/>
  <c r="H37" i="101" l="1"/>
  <c r="I37" i="101" s="1"/>
  <c r="J37" i="101" s="1"/>
  <c r="I78" i="99"/>
  <c r="J78" i="99" s="1"/>
  <c r="H31" i="87"/>
  <c r="I31" i="87" s="1"/>
  <c r="J31" i="87" s="1"/>
  <c r="G77" i="102" l="1"/>
  <c r="G78" i="102" s="1"/>
  <c r="G79" i="102" s="1"/>
  <c r="G80" i="102" s="1"/>
  <c r="H38" i="101"/>
  <c r="I38" i="101" s="1"/>
  <c r="J38" i="101" s="1"/>
  <c r="I79" i="99"/>
  <c r="J79" i="99" s="1"/>
  <c r="H32" i="87"/>
  <c r="I32" i="87" s="1"/>
  <c r="J32" i="87" s="1"/>
  <c r="G81" i="102" l="1"/>
  <c r="H39" i="101"/>
  <c r="H80" i="99"/>
  <c r="I80" i="99" s="1"/>
  <c r="J80" i="99" s="1"/>
  <c r="H33" i="87"/>
  <c r="I33" i="87" s="1"/>
  <c r="J33" i="87" s="1"/>
  <c r="H82" i="102" l="1"/>
  <c r="I39" i="101"/>
  <c r="H40" i="101"/>
  <c r="H81" i="99"/>
  <c r="I81" i="99" s="1"/>
  <c r="J81" i="99" s="1"/>
  <c r="H34" i="87"/>
  <c r="I34" i="87" s="1"/>
  <c r="J34" i="87" s="1"/>
  <c r="I82" i="102" l="1"/>
  <c r="J39" i="101"/>
  <c r="I40" i="101"/>
  <c r="I82" i="99"/>
  <c r="J82" i="99" s="1"/>
  <c r="H35" i="87"/>
  <c r="I35" i="87" s="1"/>
  <c r="J35" i="87" s="1"/>
  <c r="I83" i="99" l="1"/>
  <c r="J83" i="99" s="1"/>
  <c r="H36" i="87"/>
  <c r="I36" i="87" s="1"/>
  <c r="J36" i="87" s="1"/>
  <c r="I84" i="99" l="1"/>
  <c r="J84" i="99" s="1"/>
  <c r="H37" i="87"/>
  <c r="I37" i="87" s="1"/>
  <c r="J37" i="87" s="1"/>
  <c r="H85" i="99" l="1"/>
  <c r="I85" i="99" s="1"/>
  <c r="J85" i="99" s="1"/>
  <c r="H38" i="87"/>
  <c r="I38" i="87" s="1"/>
  <c r="J38" i="87" s="1"/>
  <c r="I86" i="99" l="1"/>
  <c r="J86" i="99" s="1"/>
  <c r="H39" i="87"/>
  <c r="I39" i="87" s="1"/>
  <c r="J39" i="87" s="1"/>
  <c r="I87" i="99" l="1"/>
  <c r="J87" i="99" s="1"/>
  <c r="H40" i="87"/>
  <c r="I40" i="87" s="1"/>
  <c r="J40" i="87" s="1"/>
  <c r="I88" i="99" l="1"/>
  <c r="J88" i="99" s="1"/>
  <c r="H41" i="87"/>
  <c r="I41" i="87" s="1"/>
  <c r="J41" i="87" s="1"/>
  <c r="I89" i="99" l="1"/>
  <c r="J89" i="99" s="1"/>
  <c r="H42" i="87"/>
  <c r="I42" i="87" s="1"/>
  <c r="J42" i="87" s="1"/>
  <c r="I90" i="99" l="1"/>
  <c r="J90" i="99" s="1"/>
  <c r="H43" i="87"/>
  <c r="I43" i="87" s="1"/>
  <c r="J43" i="87" s="1"/>
  <c r="I91" i="99" l="1"/>
  <c r="J91" i="99" s="1"/>
  <c r="H44" i="87"/>
  <c r="I44" i="87" s="1"/>
  <c r="J44" i="87" s="1"/>
  <c r="H92" i="99" l="1"/>
  <c r="I92" i="99" s="1"/>
  <c r="J92" i="99" s="1"/>
  <c r="H45" i="87"/>
  <c r="I45" i="87" s="1"/>
  <c r="J45" i="87" s="1"/>
  <c r="I93" i="99" l="1"/>
  <c r="J93" i="99" s="1"/>
  <c r="H46" i="87"/>
  <c r="I46" i="87" s="1"/>
  <c r="J46" i="87" s="1"/>
  <c r="I94" i="99" l="1"/>
  <c r="J94" i="99" s="1"/>
  <c r="H47" i="87"/>
  <c r="I47" i="87" s="1"/>
  <c r="J47" i="87" s="1"/>
  <c r="I95" i="99" l="1"/>
  <c r="J95" i="99" s="1"/>
  <c r="H48" i="87"/>
  <c r="I48" i="87" s="1"/>
  <c r="J48" i="87" s="1"/>
  <c r="I96" i="99" l="1"/>
  <c r="J96" i="99" s="1"/>
  <c r="H49" i="87"/>
  <c r="I49" i="87" s="1"/>
  <c r="J49" i="87" s="1"/>
  <c r="H50" i="87"/>
  <c r="I50" i="87" l="1"/>
  <c r="H51" i="87"/>
  <c r="I97" i="99"/>
  <c r="J97" i="99" s="1"/>
  <c r="J50" i="87" l="1"/>
  <c r="I51" i="87"/>
  <c r="I98" i="99"/>
  <c r="J98" i="99" s="1"/>
  <c r="I99" i="99" l="1"/>
  <c r="J99" i="99" s="1"/>
  <c r="I100" i="99" l="1"/>
  <c r="J100" i="99" s="1"/>
  <c r="H101" i="99" l="1"/>
  <c r="I101" i="99" s="1"/>
  <c r="J101" i="99" s="1"/>
  <c r="I102" i="99" l="1"/>
  <c r="J102" i="99" s="1"/>
  <c r="I103" i="99" l="1"/>
  <c r="J103" i="99" s="1"/>
  <c r="I104" i="99" l="1"/>
  <c r="J104" i="99" s="1"/>
  <c r="I105" i="99" l="1"/>
  <c r="J105" i="99" s="1"/>
  <c r="H106" i="99" l="1"/>
  <c r="I106" i="99" s="1"/>
  <c r="J106" i="99" s="1"/>
  <c r="H107" i="99" l="1"/>
  <c r="I107" i="99" s="1"/>
  <c r="J107" i="99" s="1"/>
  <c r="H108" i="99" l="1"/>
  <c r="I108" i="99" s="1"/>
  <c r="J108" i="99" s="1"/>
  <c r="I109" i="99" l="1"/>
  <c r="J109" i="99" s="1"/>
  <c r="I110" i="99" l="1"/>
  <c r="J110" i="99" s="1"/>
  <c r="I111" i="99" l="1"/>
  <c r="J111" i="99" s="1"/>
  <c r="H112" i="99" l="1"/>
  <c r="I112" i="99" s="1"/>
  <c r="J112" i="99" s="1"/>
  <c r="H113" i="99" l="1"/>
  <c r="I113" i="99" s="1"/>
  <c r="J113" i="99" s="1"/>
  <c r="I114" i="99" l="1"/>
  <c r="J114" i="99" s="1"/>
  <c r="I115" i="99" l="1"/>
  <c r="J115" i="99" s="1"/>
  <c r="I116" i="99" l="1"/>
  <c r="J116" i="99" s="1"/>
  <c r="I117" i="99" l="1"/>
  <c r="J117" i="99" s="1"/>
  <c r="G119" i="99" l="1"/>
  <c r="H118" i="99"/>
  <c r="I118" i="99" s="1"/>
  <c r="J118" i="99" s="1"/>
  <c r="I119" i="99" l="1"/>
  <c r="H120" i="99"/>
  <c r="J119" i="99" l="1"/>
  <c r="I120" i="99"/>
</calcChain>
</file>

<file path=xl/sharedStrings.xml><?xml version="1.0" encoding="utf-8"?>
<sst xmlns="http://schemas.openxmlformats.org/spreadsheetml/2006/main" count="718" uniqueCount="80">
  <si>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</si>
  <si>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</si>
  <si>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</si>
  <si>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</si>
  <si>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</si>
  <si>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</si>
  <si>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</si>
  <si>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</si>
  <si>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</si>
  <si>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</si>
  <si>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</si>
  <si>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</si>
  <si>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3 BHK</t>
  </si>
  <si>
    <t>2 BHK</t>
  </si>
  <si>
    <t>As per Plan Comp.</t>
  </si>
  <si>
    <t>A Wing</t>
  </si>
  <si>
    <t>B Wing</t>
  </si>
  <si>
    <t>1 BHK</t>
  </si>
  <si>
    <t>3BHK</t>
  </si>
  <si>
    <t>total 2 flats</t>
  </si>
  <si>
    <t>4 BHK</t>
  </si>
  <si>
    <t>5 BHK</t>
  </si>
  <si>
    <t>4BHK</t>
  </si>
  <si>
    <t xml:space="preserve">5BHK </t>
  </si>
  <si>
    <t>TYPE 11</t>
  </si>
  <si>
    <t>TYPE 12</t>
  </si>
  <si>
    <t>TYPE 5</t>
  </si>
  <si>
    <t>TYPE 1</t>
  </si>
  <si>
    <t>TYPE 2</t>
  </si>
  <si>
    <t>TYPE 3</t>
  </si>
  <si>
    <t>TYPE 9</t>
  </si>
  <si>
    <t>TYPE 10</t>
  </si>
  <si>
    <t>TYPE 4</t>
  </si>
  <si>
    <t>TYPE 6</t>
  </si>
  <si>
    <t>TYPE 7</t>
  </si>
  <si>
    <t>TYPE 8</t>
  </si>
  <si>
    <t>Typical 1,3,4,5,6,7,8,10,11,12,13,14,15,17,18,19,20,21,22,24,25,26</t>
  </si>
  <si>
    <t>Refuge 2,9,16</t>
  </si>
  <si>
    <t>Total 1 Flst</t>
  </si>
  <si>
    <t>1st floor</t>
  </si>
  <si>
    <t>total 4 flats</t>
  </si>
  <si>
    <t xml:space="preserve"> Refuge 23rd </t>
  </si>
  <si>
    <t>total 2 flat</t>
  </si>
  <si>
    <t>2nd Floor</t>
  </si>
  <si>
    <t>3rd Floor</t>
  </si>
  <si>
    <t>total 3 flats</t>
  </si>
  <si>
    <t>4th Floor</t>
  </si>
  <si>
    <t>typical 5th to 9th Floor</t>
  </si>
  <si>
    <t>10th Floor</t>
  </si>
  <si>
    <t>11th Floor</t>
  </si>
  <si>
    <t>12th Floor</t>
  </si>
  <si>
    <t>13th Floor</t>
  </si>
  <si>
    <t>14th Floor</t>
  </si>
  <si>
    <t>15,18,19,20,21,22,23</t>
  </si>
  <si>
    <t>16th Floor</t>
  </si>
  <si>
    <t>17th Floor</t>
  </si>
  <si>
    <t>24th Floor</t>
  </si>
  <si>
    <t>25th Floor</t>
  </si>
  <si>
    <t>26 &amp; 29 floor</t>
  </si>
  <si>
    <t>31st  Floor</t>
  </si>
  <si>
    <t>2&amp;3</t>
  </si>
  <si>
    <t>27,28,30 floor</t>
  </si>
  <si>
    <t xml:space="preserve">As per Approved Plan / RERA Carpet Area in 
Sq. Ft.                      
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</si>
  <si>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</si>
  <si>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</si>
  <si>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</si>
  <si>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r>
      <t>Expected Rent per month (After Completion)               in</t>
    </r>
    <r>
      <rPr>
        <b/>
        <sz val="7"/>
        <color theme="1"/>
        <rFont val="Rupee Foradian"/>
        <family val="2"/>
      </rPr>
      <t xml:space="preserve"> `</t>
    </r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</si>
  <si>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</si>
  <si>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</si>
  <si>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Sale / Rehab</t>
  </si>
  <si>
    <t>Sale</t>
  </si>
  <si>
    <t>Rehab</t>
  </si>
  <si>
    <t>A</t>
  </si>
  <si>
    <t>B - Sale</t>
  </si>
  <si>
    <t>B - Rehab</t>
  </si>
  <si>
    <t>Total (b)</t>
  </si>
  <si>
    <t xml:space="preserve">3 BHK - 01                       4 BHK - 45                          5 BHK -  03                                                                                                                      </t>
  </si>
  <si>
    <t xml:space="preserve">1 BHK - 01                       2 BHK - 18                          3 BHK -  17                                           4 BHK - 02                                                                                                          </t>
  </si>
  <si>
    <t xml:space="preserve">1 BHK - 02                       2 BHK - 43                         3 BHK -  33                                           4 BHK - 02                                                                                                          </t>
  </si>
  <si>
    <t xml:space="preserve">Wing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</si>
</sst>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0"/>
      <color rgb="FFFF0000"/>
      <name val="Calibri"/>
      <family val="2"/>
      <scheme val="minor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1"/>
      <color rgb="FFFFFFFF"/>
      <name val="Open Sans"/>
      <family val="2"/>
    </font>
    <font>
      <sz val="11"/>
      <color rgb="FF333333"/>
      <name val="Arial Narrow"/>
      <family val="2"/>
    </font>
    <font>
      <b/>
      <sz val="14"/>
      <color theme="1"/>
      <name val="Arial Narrow"/>
      <family val="2"/>
    </font>
    <font>
      <b/>
      <sz val="11"/>
      <color rgb="FFFFFFFF"/>
      <name val="Arial Narrow"/>
      <family val="2"/>
    </font>
    <font>
      <b/>
      <sz val="11"/>
      <color rgb="FF333333"/>
      <name val="Arial Narrow"/>
      <family val="2"/>
    </font>
    <font>
      <sz val="10"/>
      <color rgb="FF333333"/>
      <name val="Arial Narrow"/>
      <family val="2"/>
    </font>
    <font>
      <sz val="10"/>
      <color theme="1"/>
      <name val="Calibri"/>
      <family val="2"/>
      <scheme val="minor"/>
    </font>
    <font>
      <sz val="9"/>
      <name val="Arial Narrow"/>
      <family val="2"/>
    </font>
    <font>
      <b/>
      <sz val="10"/>
      <color theme="1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2" fontId="0" fillId="0" borderId="0" xfId="0" applyNumberFormat="1"/>
    <xf numFmtId="1" fontId="10" fillId="0" borderId="0" xfId="0" applyNumberFormat="1" applyFont="1"/>
    <xf numFmtId="1" fontId="0" fillId="0" borderId="7" xfId="0" applyNumberFormat="1" applyBorder="1" applyAlignment="1">
      <alignment horizontal="left" vertical="top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3" fontId="11" fillId="0" borderId="2" xfId="0" applyNumberFormat="1" applyFont="1" applyBorder="1" applyAlignment="1">
      <alignment horizontal="center"/>
    </xf>
    <xf numFmtId="43" fontId="2" fillId="0" borderId="0" xfId="1" applyFont="1"/>
    <xf numFmtId="43" fontId="2" fillId="0" borderId="0" xfId="0" applyNumberFormat="1" applyFont="1"/>
    <xf numFmtId="43" fontId="12" fillId="0" borderId="1" xfId="0" applyNumberFormat="1" applyFont="1" applyBorder="1" applyAlignment="1">
      <alignment horizontal="left"/>
    </xf>
    <xf numFmtId="164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/>
    </xf>
    <xf numFmtId="0" fontId="22" fillId="0" borderId="0" xfId="0" applyFont="1"/>
    <xf numFmtId="1" fontId="6" fillId="0" borderId="1" xfId="0" applyNumberFormat="1" applyFon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19" fillId="0" borderId="3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43" fontId="12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43" fontId="25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8" fillId="0" borderId="0" xfId="0" applyFont="1"/>
    <xf numFmtId="0" fontId="3" fillId="0" borderId="0" xfId="0" applyFont="1"/>
    <xf numFmtId="0" fontId="29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/>
    <xf numFmtId="0" fontId="30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/>
    </xf>
    <xf numFmtId="0" fontId="18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2" fontId="12" fillId="0" borderId="0" xfId="0" applyNumberFormat="1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/>
    <xf numFmtId="0" fontId="23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" fontId="19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32" fillId="0" borderId="0" xfId="0" applyFont="1"/>
    <xf numFmtId="0" fontId="19" fillId="3" borderId="1" xfId="0" applyFont="1" applyFill="1" applyBorder="1" applyAlignment="1">
      <alignment horizontal="center" vertical="center"/>
    </xf>
    <xf numFmtId="0" fontId="33" fillId="0" borderId="0" xfId="0" applyFont="1"/>
    <xf numFmtId="0" fontId="5" fillId="0" borderId="1" xfId="0" applyFont="1" applyBorder="1"/>
    <xf numFmtId="0" fontId="34" fillId="0" borderId="0" xfId="0" applyFont="1"/>
    <xf numFmtId="43" fontId="5" fillId="0" borderId="1" xfId="1" applyFont="1" applyBorder="1"/>
    <xf numFmtId="0" fontId="21" fillId="0" borderId="1" xfId="0" applyFont="1" applyBorder="1" applyAlignment="1">
      <alignment horizontal="center"/>
    </xf>
    <xf numFmtId="43" fontId="6" fillId="0" borderId="1" xfId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43" fontId="6" fillId="0" borderId="1" xfId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 vertical="top" wrapText="1"/>
    </xf>
    <xf numFmtId="164" fontId="6" fillId="0" borderId="0" xfId="1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43" fontId="32" fillId="0" borderId="0" xfId="1" applyFont="1"/>
    <xf numFmtId="164" fontId="5" fillId="0" borderId="1" xfId="1" applyNumberFormat="1" applyFont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 vertical="center"/>
    </xf>
    <xf numFmtId="164" fontId="5" fillId="0" borderId="1" xfId="1" applyNumberFormat="1" applyFont="1" applyBorder="1"/>
    <xf numFmtId="164" fontId="6" fillId="0" borderId="3" xfId="1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43" fontId="6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6" fillId="0" borderId="1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43" fontId="15" fillId="0" borderId="1" xfId="1" applyFont="1" applyBorder="1" applyAlignment="1">
      <alignment horizontal="center" vertical="center"/>
    </xf>
    <xf numFmtId="43" fontId="37" fillId="0" borderId="0" xfId="1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0</xdr:rowOff>
    </xdr:from>
    <xdr:to>
      <xdr:col>27</xdr:col>
      <xdr:colOff>545225</xdr:colOff>
      <xdr:row>17</xdr:row>
      <xdr:rowOff>143367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CA367-FC86-4529-2184-4BF4B28F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9550"/>
          <a:ext cx="16480550" cy="3524742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24</xdr:row>
      <xdr:rowOff>85725</xdr:rowOff>
    </xdr:from>
    <xdr:to>
      <xdr:col>27</xdr:col>
      <xdr:colOff>383277</xdr:colOff>
      <xdr:row>59</xdr:row>
      <xdr:rowOff>10546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7AF3D7-C8E8-8E8F-5E8B-3602091D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5143500"/>
          <a:ext cx="16318602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14</xdr:col>
      <xdr:colOff>582297</xdr:colOff>
      <xdr:row>32</xdr:row>
      <xdr:rowOff>181847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0F843-E552-4C65-D3AE-89467B93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9116697" cy="6249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57974</xdr:colOff>
      <xdr:row>13</xdr:row>
      <xdr:rowOff>1</xdr:rowOff>
    </xdr:from>
    <xdr:to>
      <xdr:col>16</xdr:col>
      <xdr:colOff>544192</xdr:colOff>
      <xdr:row>45</xdr:row>
      <xdr:rowOff>153273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E8B1BF-ED83-49ED-80C9-3577D11A1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613"/>
        <a:stretch/>
      </xdr:blipFill>
      <xdr:spPr>
        <a:xfrm>
          <a:off x="5143496" y="2932044"/>
          <a:ext cx="5778805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410738</xdr:colOff>
      <xdr:row>33</xdr:row>
      <xdr:rowOff>38930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683CC0-8BFE-7866-9514-F1403578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335538" cy="59444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29</xdr:col>
      <xdr:colOff>458370</xdr:colOff>
      <xdr:row>35</xdr:row>
      <xdr:rowOff>77088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AF6CD7-5650-C667-8B95-B2A0176B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381000"/>
          <a:ext cx="8383170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7"/>
  <sheetViews>
    <sheetView topLeftCell="A29" zoomScale="145" zoomScaleNormal="145" workbookViewId="0">
      <selection activeCell="H51" sqref="H51:I51"/>
    </sheetView>
  </sheetViews>
  <sheetFormatPr defaultRowHeight="15" x14ac:dyDescent="0.25"/>
  <cols>
    <col min="1" max="1" width="4" style="77" customWidth="1"/>
    <col min="2" max="3" width="5.140625" style="78" customWidth="1"/>
    <col min="4" max="4" width="6.42578125" style="77" customWidth="1"/>
    <col min="5" max="5" width="7.5703125" style="79" customWidth="1"/>
    <col min="6" max="6" width="6.5703125" style="33" customWidth="1"/>
    <col min="7" max="7" width="7.140625" style="93" customWidth="1"/>
    <col min="8" max="8" width="13" style="93" customWidth="1"/>
    <col min="9" max="9" width="13.42578125" style="93" customWidth="1"/>
    <col min="10" max="10" width="10.85546875" style="119" bestFit="1" customWidth="1"/>
    <col min="11" max="11" width="11.42578125" style="93" customWidth="1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21" ht="62.25" customHeight="1" thickBot="1" x14ac:dyDescent="0.3">
      <c r="A1" s="29" t="s">
        <v>1</v>
      </c>
      <c r="B1" s="29" t="s">
        <v>0</v>
      </c>
      <c r="C1" s="30" t="s">
        <v>2</v>
      </c>
      <c r="D1" s="30" t="s">
        <v>14</v>
      </c>
      <c r="E1" s="30" t="s">
        <v>62</v>
      </c>
      <c r="F1" s="30" t="s">
        <v>11</v>
      </c>
      <c r="G1" s="101" t="s">
        <v>68</v>
      </c>
      <c r="H1" s="102" t="s">
        <v>63</v>
      </c>
      <c r="I1" s="103" t="s">
        <v>64</v>
      </c>
      <c r="J1" s="104" t="s">
        <v>66</v>
      </c>
      <c r="K1" s="105" t="s">
        <v>65</v>
      </c>
      <c r="L1" s="5"/>
    </row>
    <row r="2" spans="1:21" ht="17.25" thickBot="1" x14ac:dyDescent="0.35">
      <c r="A2" s="26">
        <v>1</v>
      </c>
      <c r="B2" s="35">
        <v>101</v>
      </c>
      <c r="C2" s="27">
        <v>1</v>
      </c>
      <c r="D2" s="27" t="s">
        <v>20</v>
      </c>
      <c r="E2" s="35">
        <v>2179</v>
      </c>
      <c r="F2" s="27">
        <f t="shared" ref="F2:F3" si="0">E2*1.1</f>
        <v>2396.9</v>
      </c>
      <c r="G2" s="106">
        <v>27000</v>
      </c>
      <c r="H2" s="107">
        <f t="shared" ref="H2:H4" si="1">E2*G2</f>
        <v>58833000</v>
      </c>
      <c r="I2" s="108">
        <f>ROUND(H2*1.1,0)</f>
        <v>64716300</v>
      </c>
      <c r="J2" s="100">
        <f t="shared" ref="J2:J50" si="2">MROUND((I2*0.025/12),500)</f>
        <v>135000</v>
      </c>
      <c r="K2" s="109">
        <f t="shared" ref="K2" si="3">F2*3000</f>
        <v>7190700</v>
      </c>
      <c r="L2" s="4"/>
      <c r="M2" s="23"/>
      <c r="P2" s="10"/>
      <c r="Q2" s="3"/>
      <c r="R2" s="3"/>
      <c r="S2" s="6"/>
      <c r="U2" s="12"/>
    </row>
    <row r="3" spans="1:21" ht="17.25" thickBot="1" x14ac:dyDescent="0.35">
      <c r="A3" s="26">
        <v>2</v>
      </c>
      <c r="B3" s="35">
        <v>102</v>
      </c>
      <c r="C3" s="27">
        <v>1</v>
      </c>
      <c r="D3" s="27" t="s">
        <v>20</v>
      </c>
      <c r="E3" s="35">
        <v>2179</v>
      </c>
      <c r="F3" s="27">
        <f t="shared" si="0"/>
        <v>2396.9</v>
      </c>
      <c r="G3" s="106">
        <f>G2</f>
        <v>27000</v>
      </c>
      <c r="H3" s="107">
        <f t="shared" si="1"/>
        <v>58833000</v>
      </c>
      <c r="I3" s="108">
        <f t="shared" ref="I3:I50" si="4">ROUND(H3*1.1,0)</f>
        <v>64716300</v>
      </c>
      <c r="J3" s="100">
        <f t="shared" si="2"/>
        <v>135000</v>
      </c>
      <c r="K3" s="109">
        <f t="shared" ref="K3:K49" si="5">F3*3000</f>
        <v>7190700</v>
      </c>
      <c r="L3" s="4"/>
      <c r="N3" s="15"/>
      <c r="P3" s="10"/>
      <c r="Q3" s="3"/>
      <c r="R3" s="11"/>
      <c r="S3" s="13"/>
      <c r="U3" s="12"/>
    </row>
    <row r="4" spans="1:21" s="86" customFormat="1" ht="16.5" x14ac:dyDescent="0.3">
      <c r="A4" s="26">
        <v>3</v>
      </c>
      <c r="B4" s="35">
        <v>201</v>
      </c>
      <c r="C4" s="27">
        <v>2</v>
      </c>
      <c r="D4" s="27" t="s">
        <v>21</v>
      </c>
      <c r="E4" s="35">
        <v>3131</v>
      </c>
      <c r="F4" s="27">
        <f>E4*1.1</f>
        <v>3444.1000000000004</v>
      </c>
      <c r="G4" s="106">
        <f>G3</f>
        <v>27000</v>
      </c>
      <c r="H4" s="107">
        <f t="shared" si="1"/>
        <v>84537000</v>
      </c>
      <c r="I4" s="108">
        <f t="shared" si="4"/>
        <v>92990700</v>
      </c>
      <c r="J4" s="100">
        <f t="shared" si="2"/>
        <v>193500</v>
      </c>
      <c r="K4" s="109">
        <f t="shared" si="5"/>
        <v>10332300.000000002</v>
      </c>
      <c r="L4" s="87"/>
      <c r="M4" s="88"/>
      <c r="N4" s="89"/>
      <c r="P4" s="11"/>
      <c r="Q4" s="11"/>
    </row>
    <row r="5" spans="1:21" ht="16.5" x14ac:dyDescent="0.3">
      <c r="A5" s="26">
        <v>4</v>
      </c>
      <c r="B5" s="35">
        <v>301</v>
      </c>
      <c r="C5" s="27">
        <v>3</v>
      </c>
      <c r="D5" s="27" t="s">
        <v>20</v>
      </c>
      <c r="E5" s="35">
        <v>2179</v>
      </c>
      <c r="F5" s="27">
        <f t="shared" ref="F5:F49" si="6">E5*1.1</f>
        <v>2396.9</v>
      </c>
      <c r="G5" s="106">
        <f>G4+120</f>
        <v>27120</v>
      </c>
      <c r="H5" s="107">
        <f t="shared" ref="H5:H49" si="7">E5*G5</f>
        <v>59094480</v>
      </c>
      <c r="I5" s="108">
        <f t="shared" si="4"/>
        <v>65003928</v>
      </c>
      <c r="J5" s="100">
        <f t="shared" si="2"/>
        <v>135500</v>
      </c>
      <c r="K5" s="109">
        <f t="shared" si="5"/>
        <v>7190700</v>
      </c>
      <c r="L5" s="4"/>
      <c r="M5" s="14"/>
      <c r="N5" s="15"/>
      <c r="P5" s="3"/>
      <c r="Q5" s="3"/>
    </row>
    <row r="6" spans="1:21" ht="16.5" x14ac:dyDescent="0.3">
      <c r="A6" s="26">
        <v>5</v>
      </c>
      <c r="B6" s="35">
        <v>302</v>
      </c>
      <c r="C6" s="27">
        <v>3</v>
      </c>
      <c r="D6" s="27" t="s">
        <v>20</v>
      </c>
      <c r="E6" s="35">
        <v>2179</v>
      </c>
      <c r="F6" s="27">
        <f t="shared" si="6"/>
        <v>2396.9</v>
      </c>
      <c r="G6" s="106">
        <f>G5</f>
        <v>27120</v>
      </c>
      <c r="H6" s="107">
        <f t="shared" si="7"/>
        <v>59094480</v>
      </c>
      <c r="I6" s="108">
        <f t="shared" si="4"/>
        <v>65003928</v>
      </c>
      <c r="J6" s="100">
        <f t="shared" si="2"/>
        <v>135500</v>
      </c>
      <c r="K6" s="109">
        <f t="shared" si="5"/>
        <v>7190700</v>
      </c>
      <c r="L6" s="4"/>
      <c r="M6" s="14"/>
      <c r="N6" s="15"/>
      <c r="P6" s="3"/>
      <c r="Q6" s="3"/>
    </row>
    <row r="7" spans="1:21" ht="16.5" x14ac:dyDescent="0.3">
      <c r="A7" s="26">
        <v>6</v>
      </c>
      <c r="B7" s="35">
        <v>401</v>
      </c>
      <c r="C7" s="27">
        <v>4</v>
      </c>
      <c r="D7" s="27" t="s">
        <v>20</v>
      </c>
      <c r="E7" s="35">
        <v>2179</v>
      </c>
      <c r="F7" s="27">
        <f t="shared" si="6"/>
        <v>2396.9</v>
      </c>
      <c r="G7" s="106">
        <f>G6+120</f>
        <v>27240</v>
      </c>
      <c r="H7" s="107">
        <f t="shared" si="7"/>
        <v>59355960</v>
      </c>
      <c r="I7" s="108">
        <f t="shared" si="4"/>
        <v>65291556</v>
      </c>
      <c r="J7" s="100">
        <f t="shared" si="2"/>
        <v>136000</v>
      </c>
      <c r="K7" s="109">
        <f t="shared" si="5"/>
        <v>7190700</v>
      </c>
      <c r="L7" s="4"/>
      <c r="M7" s="14"/>
      <c r="N7" s="15"/>
      <c r="P7" s="3"/>
      <c r="Q7" s="3"/>
    </row>
    <row r="8" spans="1:21" ht="16.5" x14ac:dyDescent="0.3">
      <c r="A8" s="26">
        <v>7</v>
      </c>
      <c r="B8" s="35">
        <v>402</v>
      </c>
      <c r="C8" s="27">
        <v>4</v>
      </c>
      <c r="D8" s="27" t="s">
        <v>20</v>
      </c>
      <c r="E8" s="35">
        <v>2179</v>
      </c>
      <c r="F8" s="27">
        <f t="shared" si="6"/>
        <v>2396.9</v>
      </c>
      <c r="G8" s="106">
        <f>G7</f>
        <v>27240</v>
      </c>
      <c r="H8" s="107">
        <f t="shared" si="7"/>
        <v>59355960</v>
      </c>
      <c r="I8" s="108">
        <f t="shared" si="4"/>
        <v>65291556</v>
      </c>
      <c r="J8" s="100">
        <f t="shared" si="2"/>
        <v>136000</v>
      </c>
      <c r="K8" s="109">
        <f t="shared" si="5"/>
        <v>7190700</v>
      </c>
      <c r="L8" s="4"/>
      <c r="M8" s="14"/>
      <c r="N8" s="15"/>
      <c r="P8" s="3"/>
      <c r="Q8" s="3"/>
    </row>
    <row r="9" spans="1:21" ht="16.5" x14ac:dyDescent="0.3">
      <c r="A9" s="26">
        <v>8</v>
      </c>
      <c r="B9" s="35">
        <v>501</v>
      </c>
      <c r="C9" s="27">
        <v>5</v>
      </c>
      <c r="D9" s="27" t="s">
        <v>20</v>
      </c>
      <c r="E9" s="35">
        <v>2179</v>
      </c>
      <c r="F9" s="27">
        <f t="shared" si="6"/>
        <v>2396.9</v>
      </c>
      <c r="G9" s="106">
        <f>G8+120</f>
        <v>27360</v>
      </c>
      <c r="H9" s="107">
        <f t="shared" si="7"/>
        <v>59617440</v>
      </c>
      <c r="I9" s="108">
        <f t="shared" si="4"/>
        <v>65579184</v>
      </c>
      <c r="J9" s="100">
        <f t="shared" si="2"/>
        <v>136500</v>
      </c>
      <c r="K9" s="109">
        <f t="shared" si="5"/>
        <v>7190700</v>
      </c>
      <c r="L9" s="4"/>
      <c r="M9" s="14"/>
      <c r="N9" s="15"/>
      <c r="P9" s="3"/>
      <c r="Q9" s="3"/>
    </row>
    <row r="10" spans="1:21" ht="16.5" x14ac:dyDescent="0.3">
      <c r="A10" s="26">
        <v>9</v>
      </c>
      <c r="B10" s="35">
        <v>502</v>
      </c>
      <c r="C10" s="27">
        <v>5</v>
      </c>
      <c r="D10" s="27" t="s">
        <v>20</v>
      </c>
      <c r="E10" s="35">
        <v>2179</v>
      </c>
      <c r="F10" s="27">
        <f t="shared" si="6"/>
        <v>2396.9</v>
      </c>
      <c r="G10" s="106">
        <f>G9</f>
        <v>27360</v>
      </c>
      <c r="H10" s="107">
        <f t="shared" si="7"/>
        <v>59617440</v>
      </c>
      <c r="I10" s="108">
        <f t="shared" si="4"/>
        <v>65579184</v>
      </c>
      <c r="J10" s="100">
        <f t="shared" si="2"/>
        <v>136500</v>
      </c>
      <c r="K10" s="109">
        <f t="shared" si="5"/>
        <v>7190700</v>
      </c>
      <c r="L10" s="4"/>
      <c r="M10" s="14"/>
      <c r="N10" s="15"/>
      <c r="P10" s="3"/>
      <c r="Q10" s="3"/>
    </row>
    <row r="11" spans="1:21" ht="16.5" x14ac:dyDescent="0.3">
      <c r="A11" s="26">
        <v>10</v>
      </c>
      <c r="B11" s="35">
        <v>601</v>
      </c>
      <c r="C11" s="27">
        <v>6</v>
      </c>
      <c r="D11" s="27" t="s">
        <v>20</v>
      </c>
      <c r="E11" s="35">
        <v>2179</v>
      </c>
      <c r="F11" s="27">
        <f t="shared" si="6"/>
        <v>2396.9</v>
      </c>
      <c r="G11" s="106">
        <f>G10+120</f>
        <v>27480</v>
      </c>
      <c r="H11" s="107">
        <f t="shared" si="7"/>
        <v>59878920</v>
      </c>
      <c r="I11" s="108">
        <f t="shared" si="4"/>
        <v>65866812</v>
      </c>
      <c r="J11" s="100">
        <f t="shared" si="2"/>
        <v>137000</v>
      </c>
      <c r="K11" s="109">
        <f t="shared" si="5"/>
        <v>7190700</v>
      </c>
      <c r="L11" s="4"/>
      <c r="M11" s="14"/>
      <c r="N11" s="15"/>
      <c r="P11" s="3"/>
      <c r="Q11" s="3"/>
    </row>
    <row r="12" spans="1:21" ht="16.5" x14ac:dyDescent="0.3">
      <c r="A12" s="26">
        <v>11</v>
      </c>
      <c r="B12" s="35">
        <v>602</v>
      </c>
      <c r="C12" s="27">
        <v>6</v>
      </c>
      <c r="D12" s="27" t="s">
        <v>20</v>
      </c>
      <c r="E12" s="35">
        <v>2179</v>
      </c>
      <c r="F12" s="27">
        <f t="shared" si="6"/>
        <v>2396.9</v>
      </c>
      <c r="G12" s="106">
        <f>G11</f>
        <v>27480</v>
      </c>
      <c r="H12" s="107">
        <f t="shared" si="7"/>
        <v>59878920</v>
      </c>
      <c r="I12" s="108">
        <f t="shared" si="4"/>
        <v>65866812</v>
      </c>
      <c r="J12" s="100">
        <f t="shared" si="2"/>
        <v>137000</v>
      </c>
      <c r="K12" s="109">
        <f t="shared" si="5"/>
        <v>7190700</v>
      </c>
      <c r="L12" s="4"/>
      <c r="M12" s="14"/>
      <c r="N12" s="15"/>
      <c r="P12" s="3"/>
      <c r="Q12" s="3"/>
    </row>
    <row r="13" spans="1:21" ht="16.5" x14ac:dyDescent="0.3">
      <c r="A13" s="26">
        <v>12</v>
      </c>
      <c r="B13" s="35">
        <v>701</v>
      </c>
      <c r="C13" s="27">
        <v>7</v>
      </c>
      <c r="D13" s="27" t="s">
        <v>20</v>
      </c>
      <c r="E13" s="35">
        <v>2179</v>
      </c>
      <c r="F13" s="27">
        <f t="shared" si="6"/>
        <v>2396.9</v>
      </c>
      <c r="G13" s="106">
        <f>G12+120</f>
        <v>27600</v>
      </c>
      <c r="H13" s="107">
        <f t="shared" si="7"/>
        <v>60140400</v>
      </c>
      <c r="I13" s="108">
        <f t="shared" si="4"/>
        <v>66154440</v>
      </c>
      <c r="J13" s="100">
        <f t="shared" si="2"/>
        <v>138000</v>
      </c>
      <c r="K13" s="109">
        <f t="shared" si="5"/>
        <v>7190700</v>
      </c>
      <c r="L13" s="4"/>
      <c r="M13" s="14"/>
      <c r="N13" s="15"/>
      <c r="P13" s="3"/>
      <c r="Q13" s="3"/>
    </row>
    <row r="14" spans="1:21" ht="16.5" x14ac:dyDescent="0.3">
      <c r="A14" s="26">
        <v>13</v>
      </c>
      <c r="B14" s="35">
        <v>702</v>
      </c>
      <c r="C14" s="27">
        <v>7</v>
      </c>
      <c r="D14" s="27" t="s">
        <v>20</v>
      </c>
      <c r="E14" s="35">
        <v>2179</v>
      </c>
      <c r="F14" s="27">
        <f t="shared" si="6"/>
        <v>2396.9</v>
      </c>
      <c r="G14" s="106">
        <f>G13</f>
        <v>27600</v>
      </c>
      <c r="H14" s="107">
        <f t="shared" si="7"/>
        <v>60140400</v>
      </c>
      <c r="I14" s="108">
        <f t="shared" si="4"/>
        <v>66154440</v>
      </c>
      <c r="J14" s="100">
        <f t="shared" si="2"/>
        <v>138000</v>
      </c>
      <c r="K14" s="109">
        <f t="shared" si="5"/>
        <v>7190700</v>
      </c>
      <c r="L14" s="4"/>
      <c r="M14" s="14"/>
      <c r="N14" s="15"/>
      <c r="P14" s="3"/>
      <c r="Q14" s="3"/>
    </row>
    <row r="15" spans="1:21" ht="16.5" x14ac:dyDescent="0.3">
      <c r="A15" s="26">
        <v>14</v>
      </c>
      <c r="B15" s="35">
        <v>801</v>
      </c>
      <c r="C15" s="27">
        <v>8</v>
      </c>
      <c r="D15" s="27" t="s">
        <v>20</v>
      </c>
      <c r="E15" s="35">
        <v>2179</v>
      </c>
      <c r="F15" s="27">
        <f t="shared" si="6"/>
        <v>2396.9</v>
      </c>
      <c r="G15" s="106">
        <f>G14+120</f>
        <v>27720</v>
      </c>
      <c r="H15" s="107">
        <f t="shared" si="7"/>
        <v>60401880</v>
      </c>
      <c r="I15" s="108">
        <f t="shared" si="4"/>
        <v>66442068</v>
      </c>
      <c r="J15" s="100">
        <f t="shared" si="2"/>
        <v>138500</v>
      </c>
      <c r="K15" s="109">
        <f t="shared" si="5"/>
        <v>7190700</v>
      </c>
      <c r="L15" s="4"/>
      <c r="M15" s="14"/>
      <c r="N15" s="15"/>
      <c r="P15" s="3"/>
      <c r="Q15" s="3"/>
    </row>
    <row r="16" spans="1:21" ht="16.5" x14ac:dyDescent="0.3">
      <c r="A16" s="26">
        <v>15</v>
      </c>
      <c r="B16" s="35">
        <v>802</v>
      </c>
      <c r="C16" s="27">
        <v>8</v>
      </c>
      <c r="D16" s="27" t="s">
        <v>20</v>
      </c>
      <c r="E16" s="35">
        <v>2179</v>
      </c>
      <c r="F16" s="27">
        <f t="shared" si="6"/>
        <v>2396.9</v>
      </c>
      <c r="G16" s="106">
        <f>G15</f>
        <v>27720</v>
      </c>
      <c r="H16" s="107">
        <f t="shared" si="7"/>
        <v>60401880</v>
      </c>
      <c r="I16" s="108">
        <f t="shared" si="4"/>
        <v>66442068</v>
      </c>
      <c r="J16" s="100">
        <f t="shared" si="2"/>
        <v>138500</v>
      </c>
      <c r="K16" s="109">
        <f t="shared" si="5"/>
        <v>7190700</v>
      </c>
      <c r="L16" s="4"/>
      <c r="M16" s="14"/>
      <c r="N16" s="15"/>
      <c r="P16" s="3"/>
      <c r="Q16" s="3"/>
    </row>
    <row r="17" spans="1:17" s="86" customFormat="1" ht="16.5" x14ac:dyDescent="0.3">
      <c r="A17" s="26">
        <v>16</v>
      </c>
      <c r="B17" s="35">
        <v>901</v>
      </c>
      <c r="C17" s="27">
        <v>9</v>
      </c>
      <c r="D17" s="27" t="s">
        <v>21</v>
      </c>
      <c r="E17" s="31">
        <v>3131</v>
      </c>
      <c r="F17" s="27">
        <f t="shared" si="6"/>
        <v>3444.1000000000004</v>
      </c>
      <c r="G17" s="106">
        <f>G16+120</f>
        <v>27840</v>
      </c>
      <c r="H17" s="107">
        <f t="shared" si="7"/>
        <v>87167040</v>
      </c>
      <c r="I17" s="108">
        <f t="shared" si="4"/>
        <v>95883744</v>
      </c>
      <c r="J17" s="100">
        <f t="shared" si="2"/>
        <v>200000</v>
      </c>
      <c r="K17" s="109">
        <f t="shared" si="5"/>
        <v>10332300.000000002</v>
      </c>
      <c r="L17" s="87"/>
      <c r="M17" s="88"/>
      <c r="N17" s="89"/>
      <c r="P17" s="11"/>
      <c r="Q17" s="11"/>
    </row>
    <row r="18" spans="1:17" ht="16.5" x14ac:dyDescent="0.25">
      <c r="A18" s="26">
        <v>17</v>
      </c>
      <c r="B18" s="31">
        <v>1001</v>
      </c>
      <c r="C18" s="31">
        <v>10</v>
      </c>
      <c r="D18" s="27" t="s">
        <v>20</v>
      </c>
      <c r="E18" s="35">
        <v>2179</v>
      </c>
      <c r="F18" s="27">
        <f t="shared" si="6"/>
        <v>2396.9</v>
      </c>
      <c r="G18" s="106">
        <f>G17+120</f>
        <v>27960</v>
      </c>
      <c r="H18" s="107">
        <f t="shared" si="7"/>
        <v>60924840</v>
      </c>
      <c r="I18" s="108">
        <f t="shared" si="4"/>
        <v>67017324</v>
      </c>
      <c r="J18" s="100">
        <f t="shared" si="2"/>
        <v>139500</v>
      </c>
      <c r="K18" s="109">
        <f t="shared" si="5"/>
        <v>7190700</v>
      </c>
      <c r="N18" s="16"/>
      <c r="Q18" s="17"/>
    </row>
    <row r="19" spans="1:17" ht="15.75" customHeight="1" x14ac:dyDescent="0.25">
      <c r="A19" s="26">
        <v>18</v>
      </c>
      <c r="B19" s="31">
        <v>1002</v>
      </c>
      <c r="C19" s="31">
        <v>10</v>
      </c>
      <c r="D19" s="27" t="s">
        <v>20</v>
      </c>
      <c r="E19" s="35">
        <v>2179</v>
      </c>
      <c r="F19" s="27">
        <f t="shared" si="6"/>
        <v>2396.9</v>
      </c>
      <c r="G19" s="106">
        <f>G18</f>
        <v>27960</v>
      </c>
      <c r="H19" s="107">
        <f t="shared" si="7"/>
        <v>60924840</v>
      </c>
      <c r="I19" s="108">
        <f t="shared" si="4"/>
        <v>67017324</v>
      </c>
      <c r="J19" s="100">
        <f t="shared" si="2"/>
        <v>139500</v>
      </c>
      <c r="K19" s="109">
        <f t="shared" si="5"/>
        <v>7190700</v>
      </c>
      <c r="N19" s="16"/>
      <c r="Q19" s="17"/>
    </row>
    <row r="20" spans="1:17" ht="16.5" x14ac:dyDescent="0.25">
      <c r="A20" s="26">
        <v>19</v>
      </c>
      <c r="B20" s="31">
        <v>1101</v>
      </c>
      <c r="C20" s="31">
        <v>11</v>
      </c>
      <c r="D20" s="27" t="s">
        <v>20</v>
      </c>
      <c r="E20" s="35">
        <v>2179</v>
      </c>
      <c r="F20" s="27">
        <f t="shared" si="6"/>
        <v>2396.9</v>
      </c>
      <c r="G20" s="106">
        <f>G19+120</f>
        <v>28080</v>
      </c>
      <c r="H20" s="107">
        <f t="shared" si="7"/>
        <v>61186320</v>
      </c>
      <c r="I20" s="108">
        <f t="shared" si="4"/>
        <v>67304952</v>
      </c>
      <c r="J20" s="100">
        <f t="shared" si="2"/>
        <v>140000</v>
      </c>
      <c r="K20" s="109">
        <f t="shared" si="5"/>
        <v>7190700</v>
      </c>
      <c r="N20" s="16"/>
      <c r="Q20" s="17"/>
    </row>
    <row r="21" spans="1:17" ht="17.25" customHeight="1" x14ac:dyDescent="0.25">
      <c r="A21" s="26">
        <v>20</v>
      </c>
      <c r="B21" s="31">
        <v>1102</v>
      </c>
      <c r="C21" s="31">
        <v>11</v>
      </c>
      <c r="D21" s="27" t="s">
        <v>20</v>
      </c>
      <c r="E21" s="35">
        <v>2179</v>
      </c>
      <c r="F21" s="27">
        <f t="shared" si="6"/>
        <v>2396.9</v>
      </c>
      <c r="G21" s="106">
        <f>G20</f>
        <v>28080</v>
      </c>
      <c r="H21" s="107">
        <f t="shared" si="7"/>
        <v>61186320</v>
      </c>
      <c r="I21" s="108">
        <f t="shared" si="4"/>
        <v>67304952</v>
      </c>
      <c r="J21" s="100">
        <f t="shared" si="2"/>
        <v>140000</v>
      </c>
      <c r="K21" s="109">
        <f t="shared" si="5"/>
        <v>7190700</v>
      </c>
      <c r="Q21" s="17"/>
    </row>
    <row r="22" spans="1:17" ht="16.5" x14ac:dyDescent="0.25">
      <c r="A22" s="26">
        <v>21</v>
      </c>
      <c r="B22" s="31">
        <v>1201</v>
      </c>
      <c r="C22" s="31">
        <v>12</v>
      </c>
      <c r="D22" s="27" t="s">
        <v>20</v>
      </c>
      <c r="E22" s="35">
        <v>2179</v>
      </c>
      <c r="F22" s="27">
        <f t="shared" si="6"/>
        <v>2396.9</v>
      </c>
      <c r="G22" s="106">
        <f>G21+120</f>
        <v>28200</v>
      </c>
      <c r="H22" s="107">
        <f t="shared" si="7"/>
        <v>61447800</v>
      </c>
      <c r="I22" s="108">
        <f t="shared" si="4"/>
        <v>67592580</v>
      </c>
      <c r="J22" s="100">
        <f t="shared" si="2"/>
        <v>141000</v>
      </c>
      <c r="K22" s="109">
        <f t="shared" si="5"/>
        <v>7190700</v>
      </c>
      <c r="Q22" s="18"/>
    </row>
    <row r="23" spans="1:17" ht="16.5" x14ac:dyDescent="0.25">
      <c r="A23" s="26">
        <v>22</v>
      </c>
      <c r="B23" s="31">
        <v>1202</v>
      </c>
      <c r="C23" s="31">
        <v>12</v>
      </c>
      <c r="D23" s="27" t="s">
        <v>20</v>
      </c>
      <c r="E23" s="35">
        <v>2179</v>
      </c>
      <c r="F23" s="27">
        <f t="shared" si="6"/>
        <v>2396.9</v>
      </c>
      <c r="G23" s="106">
        <f>G22</f>
        <v>28200</v>
      </c>
      <c r="H23" s="107">
        <f t="shared" si="7"/>
        <v>61447800</v>
      </c>
      <c r="I23" s="108">
        <f t="shared" si="4"/>
        <v>67592580</v>
      </c>
      <c r="J23" s="100">
        <f t="shared" si="2"/>
        <v>141000</v>
      </c>
      <c r="K23" s="109">
        <f t="shared" si="5"/>
        <v>7190700</v>
      </c>
      <c r="Q23" s="17"/>
    </row>
    <row r="24" spans="1:17" ht="16.5" x14ac:dyDescent="0.25">
      <c r="A24" s="26">
        <v>23</v>
      </c>
      <c r="B24" s="31">
        <v>1301</v>
      </c>
      <c r="C24" s="31">
        <v>13</v>
      </c>
      <c r="D24" s="27" t="s">
        <v>20</v>
      </c>
      <c r="E24" s="35">
        <v>2179</v>
      </c>
      <c r="F24" s="27">
        <f t="shared" si="6"/>
        <v>2396.9</v>
      </c>
      <c r="G24" s="106">
        <f>G23+120</f>
        <v>28320</v>
      </c>
      <c r="H24" s="107">
        <f t="shared" si="7"/>
        <v>61709280</v>
      </c>
      <c r="I24" s="108">
        <f t="shared" si="4"/>
        <v>67880208</v>
      </c>
      <c r="J24" s="100">
        <f t="shared" si="2"/>
        <v>141500</v>
      </c>
      <c r="K24" s="109">
        <f t="shared" si="5"/>
        <v>7190700</v>
      </c>
      <c r="Q24" s="17"/>
    </row>
    <row r="25" spans="1:17" ht="16.5" x14ac:dyDescent="0.25">
      <c r="A25" s="26">
        <v>24</v>
      </c>
      <c r="B25" s="31">
        <v>1302</v>
      </c>
      <c r="C25" s="31">
        <v>13</v>
      </c>
      <c r="D25" s="27" t="s">
        <v>20</v>
      </c>
      <c r="E25" s="35">
        <v>2179</v>
      </c>
      <c r="F25" s="27">
        <f t="shared" si="6"/>
        <v>2396.9</v>
      </c>
      <c r="G25" s="106">
        <f>G24</f>
        <v>28320</v>
      </c>
      <c r="H25" s="107">
        <f t="shared" si="7"/>
        <v>61709280</v>
      </c>
      <c r="I25" s="108">
        <f t="shared" si="4"/>
        <v>67880208</v>
      </c>
      <c r="J25" s="100">
        <f t="shared" si="2"/>
        <v>141500</v>
      </c>
      <c r="K25" s="109">
        <f t="shared" si="5"/>
        <v>7190700</v>
      </c>
      <c r="Q25" s="17"/>
    </row>
    <row r="26" spans="1:17" ht="16.5" x14ac:dyDescent="0.25">
      <c r="A26" s="26">
        <v>25</v>
      </c>
      <c r="B26" s="31">
        <v>1401</v>
      </c>
      <c r="C26" s="31">
        <v>14</v>
      </c>
      <c r="D26" s="27" t="s">
        <v>20</v>
      </c>
      <c r="E26" s="35">
        <v>2179</v>
      </c>
      <c r="F26" s="27">
        <f t="shared" si="6"/>
        <v>2396.9</v>
      </c>
      <c r="G26" s="106">
        <f>G25+120</f>
        <v>28440</v>
      </c>
      <c r="H26" s="107">
        <f t="shared" si="7"/>
        <v>61970760</v>
      </c>
      <c r="I26" s="108">
        <f t="shared" si="4"/>
        <v>68167836</v>
      </c>
      <c r="J26" s="100">
        <f t="shared" si="2"/>
        <v>142000</v>
      </c>
      <c r="K26" s="109">
        <f t="shared" si="5"/>
        <v>7190700</v>
      </c>
      <c r="Q26" s="17"/>
    </row>
    <row r="27" spans="1:17" x14ac:dyDescent="0.25">
      <c r="A27" s="26">
        <v>26</v>
      </c>
      <c r="B27" s="31">
        <v>1402</v>
      </c>
      <c r="C27" s="31">
        <v>14</v>
      </c>
      <c r="D27" s="27" t="s">
        <v>20</v>
      </c>
      <c r="E27" s="35">
        <v>2179</v>
      </c>
      <c r="F27" s="27">
        <f t="shared" si="6"/>
        <v>2396.9</v>
      </c>
      <c r="G27" s="106">
        <f>G26</f>
        <v>28440</v>
      </c>
      <c r="H27" s="107">
        <f t="shared" si="7"/>
        <v>61970760</v>
      </c>
      <c r="I27" s="108">
        <f t="shared" si="4"/>
        <v>68167836</v>
      </c>
      <c r="J27" s="100">
        <f t="shared" si="2"/>
        <v>142000</v>
      </c>
      <c r="K27" s="109">
        <f t="shared" si="5"/>
        <v>7190700</v>
      </c>
    </row>
    <row r="28" spans="1:17" x14ac:dyDescent="0.25">
      <c r="A28" s="26">
        <v>27</v>
      </c>
      <c r="B28" s="31">
        <v>1501</v>
      </c>
      <c r="C28" s="31">
        <v>15</v>
      </c>
      <c r="D28" s="27" t="s">
        <v>20</v>
      </c>
      <c r="E28" s="35">
        <v>2179</v>
      </c>
      <c r="F28" s="27">
        <f t="shared" si="6"/>
        <v>2396.9</v>
      </c>
      <c r="G28" s="106">
        <f>G27+120</f>
        <v>28560</v>
      </c>
      <c r="H28" s="107">
        <f t="shared" si="7"/>
        <v>62232240</v>
      </c>
      <c r="I28" s="108">
        <f t="shared" si="4"/>
        <v>68455464</v>
      </c>
      <c r="J28" s="100">
        <f t="shared" si="2"/>
        <v>142500</v>
      </c>
      <c r="K28" s="109">
        <f t="shared" si="5"/>
        <v>7190700</v>
      </c>
    </row>
    <row r="29" spans="1:17" x14ac:dyDescent="0.25">
      <c r="A29" s="26">
        <v>28</v>
      </c>
      <c r="B29" s="31">
        <v>1502</v>
      </c>
      <c r="C29" s="31">
        <v>15</v>
      </c>
      <c r="D29" s="27" t="s">
        <v>20</v>
      </c>
      <c r="E29" s="35">
        <v>2179</v>
      </c>
      <c r="F29" s="27">
        <f t="shared" si="6"/>
        <v>2396.9</v>
      </c>
      <c r="G29" s="106">
        <f>G28</f>
        <v>28560</v>
      </c>
      <c r="H29" s="107">
        <f t="shared" si="7"/>
        <v>62232240</v>
      </c>
      <c r="I29" s="108">
        <f t="shared" si="4"/>
        <v>68455464</v>
      </c>
      <c r="J29" s="100">
        <f t="shared" si="2"/>
        <v>142500</v>
      </c>
      <c r="K29" s="109">
        <f t="shared" si="5"/>
        <v>7190700</v>
      </c>
    </row>
    <row r="30" spans="1:17" s="86" customFormat="1" x14ac:dyDescent="0.25">
      <c r="A30" s="26">
        <v>29</v>
      </c>
      <c r="B30" s="31">
        <v>1601</v>
      </c>
      <c r="C30" s="31">
        <v>16</v>
      </c>
      <c r="D30" s="27" t="s">
        <v>21</v>
      </c>
      <c r="E30" s="31">
        <v>3131</v>
      </c>
      <c r="F30" s="27">
        <f t="shared" si="6"/>
        <v>3444.1000000000004</v>
      </c>
      <c r="G30" s="106">
        <f>G29+120</f>
        <v>28680</v>
      </c>
      <c r="H30" s="107">
        <f t="shared" si="7"/>
        <v>89797080</v>
      </c>
      <c r="I30" s="108">
        <f t="shared" si="4"/>
        <v>98776788</v>
      </c>
      <c r="J30" s="100">
        <f t="shared" si="2"/>
        <v>206000</v>
      </c>
      <c r="K30" s="109">
        <f t="shared" si="5"/>
        <v>10332300.000000002</v>
      </c>
    </row>
    <row r="31" spans="1:17" x14ac:dyDescent="0.25">
      <c r="A31" s="26">
        <v>30</v>
      </c>
      <c r="B31" s="31">
        <v>1701</v>
      </c>
      <c r="C31" s="31">
        <v>17</v>
      </c>
      <c r="D31" s="27" t="s">
        <v>20</v>
      </c>
      <c r="E31" s="35">
        <v>2179</v>
      </c>
      <c r="F31" s="27">
        <f t="shared" si="6"/>
        <v>2396.9</v>
      </c>
      <c r="G31" s="106">
        <f>G30+120</f>
        <v>28800</v>
      </c>
      <c r="H31" s="107">
        <f t="shared" si="7"/>
        <v>62755200</v>
      </c>
      <c r="I31" s="108">
        <f t="shared" si="4"/>
        <v>69030720</v>
      </c>
      <c r="J31" s="100">
        <f t="shared" si="2"/>
        <v>144000</v>
      </c>
      <c r="K31" s="109">
        <f t="shared" si="5"/>
        <v>7190700</v>
      </c>
    </row>
    <row r="32" spans="1:17" x14ac:dyDescent="0.25">
      <c r="A32" s="26">
        <v>31</v>
      </c>
      <c r="B32" s="31">
        <v>1702</v>
      </c>
      <c r="C32" s="31">
        <v>17</v>
      </c>
      <c r="D32" s="27" t="s">
        <v>20</v>
      </c>
      <c r="E32" s="35">
        <v>2179</v>
      </c>
      <c r="F32" s="27">
        <f t="shared" si="6"/>
        <v>2396.9</v>
      </c>
      <c r="G32" s="106">
        <f>G31</f>
        <v>28800</v>
      </c>
      <c r="H32" s="107">
        <f t="shared" si="7"/>
        <v>62755200</v>
      </c>
      <c r="I32" s="108">
        <f t="shared" si="4"/>
        <v>69030720</v>
      </c>
      <c r="J32" s="100">
        <f t="shared" si="2"/>
        <v>144000</v>
      </c>
      <c r="K32" s="109">
        <f t="shared" si="5"/>
        <v>7190700</v>
      </c>
    </row>
    <row r="33" spans="1:16" ht="16.5" x14ac:dyDescent="0.3">
      <c r="A33" s="26">
        <v>32</v>
      </c>
      <c r="B33" s="31">
        <v>1801</v>
      </c>
      <c r="C33" s="31">
        <v>18</v>
      </c>
      <c r="D33" s="27" t="s">
        <v>20</v>
      </c>
      <c r="E33" s="35">
        <v>2179</v>
      </c>
      <c r="F33" s="27">
        <f t="shared" si="6"/>
        <v>2396.9</v>
      </c>
      <c r="G33" s="106">
        <f>G32+120</f>
        <v>28920</v>
      </c>
      <c r="H33" s="107">
        <f t="shared" si="7"/>
        <v>63016680</v>
      </c>
      <c r="I33" s="108">
        <f t="shared" si="4"/>
        <v>69318348</v>
      </c>
      <c r="J33" s="100">
        <f t="shared" si="2"/>
        <v>144500</v>
      </c>
      <c r="K33" s="109">
        <f t="shared" si="5"/>
        <v>7190700</v>
      </c>
      <c r="L33" s="4"/>
      <c r="P33" s="2"/>
    </row>
    <row r="34" spans="1:16" ht="16.5" x14ac:dyDescent="0.3">
      <c r="A34" s="26">
        <v>33</v>
      </c>
      <c r="B34" s="31">
        <v>1802</v>
      </c>
      <c r="C34" s="31">
        <v>18</v>
      </c>
      <c r="D34" s="27" t="s">
        <v>20</v>
      </c>
      <c r="E34" s="35">
        <v>2179</v>
      </c>
      <c r="F34" s="27">
        <f t="shared" si="6"/>
        <v>2396.9</v>
      </c>
      <c r="G34" s="106">
        <f>G33</f>
        <v>28920</v>
      </c>
      <c r="H34" s="107">
        <f t="shared" si="7"/>
        <v>63016680</v>
      </c>
      <c r="I34" s="108">
        <f t="shared" si="4"/>
        <v>69318348</v>
      </c>
      <c r="J34" s="100">
        <f t="shared" si="2"/>
        <v>144500</v>
      </c>
      <c r="K34" s="109">
        <f t="shared" si="5"/>
        <v>7190700</v>
      </c>
      <c r="L34" s="4"/>
      <c r="P34" s="2"/>
    </row>
    <row r="35" spans="1:16" ht="16.5" x14ac:dyDescent="0.3">
      <c r="A35" s="26">
        <v>34</v>
      </c>
      <c r="B35" s="31">
        <v>1901</v>
      </c>
      <c r="C35" s="31">
        <v>19</v>
      </c>
      <c r="D35" s="27" t="s">
        <v>20</v>
      </c>
      <c r="E35" s="35">
        <v>2179</v>
      </c>
      <c r="F35" s="27">
        <f t="shared" si="6"/>
        <v>2396.9</v>
      </c>
      <c r="G35" s="106">
        <f>G34+120</f>
        <v>29040</v>
      </c>
      <c r="H35" s="107">
        <f t="shared" si="7"/>
        <v>63278160</v>
      </c>
      <c r="I35" s="108">
        <f t="shared" si="4"/>
        <v>69605976</v>
      </c>
      <c r="J35" s="100">
        <f t="shared" si="2"/>
        <v>145000</v>
      </c>
      <c r="K35" s="109">
        <f t="shared" si="5"/>
        <v>7190700</v>
      </c>
      <c r="L35" s="4"/>
      <c r="P35" s="2"/>
    </row>
    <row r="36" spans="1:16" ht="16.5" x14ac:dyDescent="0.3">
      <c r="A36" s="26">
        <v>35</v>
      </c>
      <c r="B36" s="31">
        <v>1902</v>
      </c>
      <c r="C36" s="31">
        <v>19</v>
      </c>
      <c r="D36" s="27" t="s">
        <v>20</v>
      </c>
      <c r="E36" s="35">
        <v>2179</v>
      </c>
      <c r="F36" s="27">
        <f t="shared" si="6"/>
        <v>2396.9</v>
      </c>
      <c r="G36" s="106">
        <f>G35</f>
        <v>29040</v>
      </c>
      <c r="H36" s="107">
        <f t="shared" si="7"/>
        <v>63278160</v>
      </c>
      <c r="I36" s="108">
        <f t="shared" si="4"/>
        <v>69605976</v>
      </c>
      <c r="J36" s="100">
        <f t="shared" si="2"/>
        <v>145000</v>
      </c>
      <c r="K36" s="109">
        <f t="shared" si="5"/>
        <v>7190700</v>
      </c>
      <c r="L36" s="4"/>
      <c r="P36" s="2"/>
    </row>
    <row r="37" spans="1:16" ht="16.5" x14ac:dyDescent="0.3">
      <c r="A37" s="26">
        <v>36</v>
      </c>
      <c r="B37" s="31">
        <v>2001</v>
      </c>
      <c r="C37" s="31">
        <v>20</v>
      </c>
      <c r="D37" s="27" t="s">
        <v>20</v>
      </c>
      <c r="E37" s="35">
        <v>2179</v>
      </c>
      <c r="F37" s="27">
        <f t="shared" si="6"/>
        <v>2396.9</v>
      </c>
      <c r="G37" s="106">
        <f>G36+120</f>
        <v>29160</v>
      </c>
      <c r="H37" s="107">
        <f t="shared" si="7"/>
        <v>63539640</v>
      </c>
      <c r="I37" s="108">
        <f t="shared" si="4"/>
        <v>69893604</v>
      </c>
      <c r="J37" s="100">
        <f t="shared" si="2"/>
        <v>145500</v>
      </c>
      <c r="K37" s="109">
        <f t="shared" si="5"/>
        <v>7190700</v>
      </c>
      <c r="L37" s="4"/>
      <c r="P37" s="2"/>
    </row>
    <row r="38" spans="1:16" ht="16.5" x14ac:dyDescent="0.3">
      <c r="A38" s="26">
        <v>37</v>
      </c>
      <c r="B38" s="31">
        <v>2002</v>
      </c>
      <c r="C38" s="31">
        <v>20</v>
      </c>
      <c r="D38" s="27" t="s">
        <v>20</v>
      </c>
      <c r="E38" s="35">
        <v>2179</v>
      </c>
      <c r="F38" s="27">
        <f t="shared" si="6"/>
        <v>2396.9</v>
      </c>
      <c r="G38" s="106">
        <f>G37</f>
        <v>29160</v>
      </c>
      <c r="H38" s="107">
        <f t="shared" si="7"/>
        <v>63539640</v>
      </c>
      <c r="I38" s="108">
        <f t="shared" si="4"/>
        <v>69893604</v>
      </c>
      <c r="J38" s="100">
        <f t="shared" si="2"/>
        <v>145500</v>
      </c>
      <c r="K38" s="109">
        <f t="shared" si="5"/>
        <v>7190700</v>
      </c>
      <c r="L38" s="4"/>
      <c r="P38" s="2"/>
    </row>
    <row r="39" spans="1:16" ht="16.5" x14ac:dyDescent="0.3">
      <c r="A39" s="26">
        <v>38</v>
      </c>
      <c r="B39" s="31">
        <v>2101</v>
      </c>
      <c r="C39" s="31">
        <v>21</v>
      </c>
      <c r="D39" s="27" t="s">
        <v>20</v>
      </c>
      <c r="E39" s="35">
        <v>2179</v>
      </c>
      <c r="F39" s="27">
        <f t="shared" si="6"/>
        <v>2396.9</v>
      </c>
      <c r="G39" s="106">
        <f>G38+120</f>
        <v>29280</v>
      </c>
      <c r="H39" s="107">
        <f t="shared" si="7"/>
        <v>63801120</v>
      </c>
      <c r="I39" s="108">
        <f t="shared" si="4"/>
        <v>70181232</v>
      </c>
      <c r="J39" s="100">
        <f t="shared" si="2"/>
        <v>146000</v>
      </c>
      <c r="K39" s="109">
        <f t="shared" si="5"/>
        <v>7190700</v>
      </c>
      <c r="L39" s="4"/>
      <c r="P39" s="2"/>
    </row>
    <row r="40" spans="1:16" ht="16.5" x14ac:dyDescent="0.3">
      <c r="A40" s="26">
        <v>39</v>
      </c>
      <c r="B40" s="31">
        <v>2102</v>
      </c>
      <c r="C40" s="31">
        <v>21</v>
      </c>
      <c r="D40" s="27" t="s">
        <v>20</v>
      </c>
      <c r="E40" s="35">
        <v>2179</v>
      </c>
      <c r="F40" s="27">
        <f t="shared" si="6"/>
        <v>2396.9</v>
      </c>
      <c r="G40" s="106">
        <f>G39</f>
        <v>29280</v>
      </c>
      <c r="H40" s="107">
        <f t="shared" si="7"/>
        <v>63801120</v>
      </c>
      <c r="I40" s="108">
        <f t="shared" si="4"/>
        <v>70181232</v>
      </c>
      <c r="J40" s="100">
        <f t="shared" si="2"/>
        <v>146000</v>
      </c>
      <c r="K40" s="109">
        <f t="shared" si="5"/>
        <v>7190700</v>
      </c>
      <c r="L40" s="4"/>
      <c r="P40" s="2"/>
    </row>
    <row r="41" spans="1:16" ht="16.5" x14ac:dyDescent="0.3">
      <c r="A41" s="26">
        <v>40</v>
      </c>
      <c r="B41" s="31">
        <v>2201</v>
      </c>
      <c r="C41" s="31">
        <v>22</v>
      </c>
      <c r="D41" s="27" t="s">
        <v>20</v>
      </c>
      <c r="E41" s="35">
        <v>2179</v>
      </c>
      <c r="F41" s="27">
        <f t="shared" si="6"/>
        <v>2396.9</v>
      </c>
      <c r="G41" s="106">
        <f>G40+120</f>
        <v>29400</v>
      </c>
      <c r="H41" s="107">
        <f t="shared" si="7"/>
        <v>64062600</v>
      </c>
      <c r="I41" s="108">
        <f t="shared" si="4"/>
        <v>70468860</v>
      </c>
      <c r="J41" s="100">
        <f t="shared" si="2"/>
        <v>147000</v>
      </c>
      <c r="K41" s="109">
        <f t="shared" si="5"/>
        <v>7190700</v>
      </c>
      <c r="L41" s="4"/>
      <c r="P41" s="2"/>
    </row>
    <row r="42" spans="1:16" ht="16.5" x14ac:dyDescent="0.3">
      <c r="A42" s="26">
        <v>41</v>
      </c>
      <c r="B42" s="31">
        <v>2202</v>
      </c>
      <c r="C42" s="31">
        <v>22</v>
      </c>
      <c r="D42" s="27" t="s">
        <v>20</v>
      </c>
      <c r="E42" s="35">
        <v>2179</v>
      </c>
      <c r="F42" s="27">
        <f t="shared" si="6"/>
        <v>2396.9</v>
      </c>
      <c r="G42" s="106">
        <f>G41</f>
        <v>29400</v>
      </c>
      <c r="H42" s="107">
        <f t="shared" si="7"/>
        <v>64062600</v>
      </c>
      <c r="I42" s="108">
        <f t="shared" si="4"/>
        <v>70468860</v>
      </c>
      <c r="J42" s="100">
        <f t="shared" si="2"/>
        <v>147000</v>
      </c>
      <c r="K42" s="109">
        <f t="shared" si="5"/>
        <v>7190700</v>
      </c>
      <c r="L42" s="4"/>
      <c r="P42" s="2"/>
    </row>
    <row r="43" spans="1:16" ht="16.5" x14ac:dyDescent="0.3">
      <c r="A43" s="26">
        <v>42</v>
      </c>
      <c r="B43" s="31">
        <v>2301</v>
      </c>
      <c r="C43" s="31">
        <v>23</v>
      </c>
      <c r="D43" s="27" t="s">
        <v>20</v>
      </c>
      <c r="E43" s="35">
        <v>2179</v>
      </c>
      <c r="F43" s="27">
        <f t="shared" si="6"/>
        <v>2396.9</v>
      </c>
      <c r="G43" s="106">
        <f>G42+120</f>
        <v>29520</v>
      </c>
      <c r="H43" s="107">
        <f t="shared" si="7"/>
        <v>64324080</v>
      </c>
      <c r="I43" s="108">
        <f t="shared" si="4"/>
        <v>70756488</v>
      </c>
      <c r="J43" s="100">
        <f t="shared" si="2"/>
        <v>147500</v>
      </c>
      <c r="K43" s="109">
        <f t="shared" si="5"/>
        <v>7190700</v>
      </c>
      <c r="L43" s="4"/>
      <c r="P43" s="2"/>
    </row>
    <row r="44" spans="1:16" ht="16.5" x14ac:dyDescent="0.3">
      <c r="A44" s="26">
        <v>43</v>
      </c>
      <c r="B44" s="31">
        <v>2302</v>
      </c>
      <c r="C44" s="31">
        <v>23</v>
      </c>
      <c r="D44" s="27" t="s">
        <v>12</v>
      </c>
      <c r="E44" s="35">
        <v>1465</v>
      </c>
      <c r="F44" s="27">
        <f t="shared" si="6"/>
        <v>1611.5000000000002</v>
      </c>
      <c r="G44" s="106">
        <f>G43</f>
        <v>29520</v>
      </c>
      <c r="H44" s="107">
        <f t="shared" si="7"/>
        <v>43246800</v>
      </c>
      <c r="I44" s="108">
        <f t="shared" si="4"/>
        <v>47571480</v>
      </c>
      <c r="J44" s="100">
        <f t="shared" si="2"/>
        <v>99000</v>
      </c>
      <c r="K44" s="109">
        <f t="shared" si="5"/>
        <v>4834500.0000000009</v>
      </c>
      <c r="L44" s="4"/>
      <c r="P44" s="2"/>
    </row>
    <row r="45" spans="1:16" ht="16.5" x14ac:dyDescent="0.3">
      <c r="A45" s="26">
        <v>44</v>
      </c>
      <c r="B45" s="31">
        <v>2401</v>
      </c>
      <c r="C45" s="31">
        <v>24</v>
      </c>
      <c r="D45" s="27" t="s">
        <v>20</v>
      </c>
      <c r="E45" s="35">
        <v>2179</v>
      </c>
      <c r="F45" s="27">
        <f t="shared" si="6"/>
        <v>2396.9</v>
      </c>
      <c r="G45" s="106">
        <f>G44+120</f>
        <v>29640</v>
      </c>
      <c r="H45" s="107">
        <f t="shared" si="7"/>
        <v>64585560</v>
      </c>
      <c r="I45" s="108">
        <f t="shared" si="4"/>
        <v>71044116</v>
      </c>
      <c r="J45" s="100">
        <f t="shared" si="2"/>
        <v>148000</v>
      </c>
      <c r="K45" s="109">
        <f t="shared" si="5"/>
        <v>7190700</v>
      </c>
      <c r="L45" s="4"/>
      <c r="P45" s="2"/>
    </row>
    <row r="46" spans="1:16" ht="16.5" x14ac:dyDescent="0.3">
      <c r="A46" s="26">
        <v>45</v>
      </c>
      <c r="B46" s="31">
        <v>2402</v>
      </c>
      <c r="C46" s="31">
        <v>24</v>
      </c>
      <c r="D46" s="27" t="s">
        <v>20</v>
      </c>
      <c r="E46" s="35">
        <v>2179</v>
      </c>
      <c r="F46" s="27">
        <f t="shared" si="6"/>
        <v>2396.9</v>
      </c>
      <c r="G46" s="106">
        <f>G45</f>
        <v>29640</v>
      </c>
      <c r="H46" s="107">
        <f t="shared" si="7"/>
        <v>64585560</v>
      </c>
      <c r="I46" s="108">
        <f t="shared" si="4"/>
        <v>71044116</v>
      </c>
      <c r="J46" s="100">
        <f t="shared" si="2"/>
        <v>148000</v>
      </c>
      <c r="K46" s="109">
        <f t="shared" si="5"/>
        <v>7190700</v>
      </c>
      <c r="L46" s="4"/>
      <c r="P46" s="2"/>
    </row>
    <row r="47" spans="1:16" ht="16.5" x14ac:dyDescent="0.3">
      <c r="A47" s="26">
        <v>46</v>
      </c>
      <c r="B47" s="31">
        <v>2501</v>
      </c>
      <c r="C47" s="31">
        <v>25</v>
      </c>
      <c r="D47" s="27" t="s">
        <v>20</v>
      </c>
      <c r="E47" s="35">
        <v>2179</v>
      </c>
      <c r="F47" s="27">
        <f t="shared" si="6"/>
        <v>2396.9</v>
      </c>
      <c r="G47" s="106">
        <f>G46+120</f>
        <v>29760</v>
      </c>
      <c r="H47" s="107">
        <f t="shared" si="7"/>
        <v>64847040</v>
      </c>
      <c r="I47" s="108">
        <f t="shared" si="4"/>
        <v>71331744</v>
      </c>
      <c r="J47" s="100">
        <f t="shared" si="2"/>
        <v>148500</v>
      </c>
      <c r="K47" s="109">
        <f t="shared" si="5"/>
        <v>7190700</v>
      </c>
      <c r="L47" s="4"/>
      <c r="P47" s="2"/>
    </row>
    <row r="48" spans="1:16" ht="16.5" x14ac:dyDescent="0.3">
      <c r="A48" s="26">
        <v>47</v>
      </c>
      <c r="B48" s="31">
        <v>2502</v>
      </c>
      <c r="C48" s="31">
        <v>25</v>
      </c>
      <c r="D48" s="27" t="s">
        <v>20</v>
      </c>
      <c r="E48" s="35">
        <v>2179</v>
      </c>
      <c r="F48" s="27">
        <f t="shared" si="6"/>
        <v>2396.9</v>
      </c>
      <c r="G48" s="106">
        <f>G47</f>
        <v>29760</v>
      </c>
      <c r="H48" s="107">
        <f t="shared" si="7"/>
        <v>64847040</v>
      </c>
      <c r="I48" s="108">
        <f t="shared" si="4"/>
        <v>71331744</v>
      </c>
      <c r="J48" s="100">
        <f t="shared" si="2"/>
        <v>148500</v>
      </c>
      <c r="K48" s="109">
        <f t="shared" si="5"/>
        <v>7190700</v>
      </c>
      <c r="L48" s="4"/>
      <c r="P48" s="2"/>
    </row>
    <row r="49" spans="1:20" ht="16.5" x14ac:dyDescent="0.3">
      <c r="A49" s="26">
        <v>48</v>
      </c>
      <c r="B49" s="31">
        <v>2601</v>
      </c>
      <c r="C49" s="31">
        <v>26</v>
      </c>
      <c r="D49" s="27" t="s">
        <v>20</v>
      </c>
      <c r="E49" s="35">
        <v>2179</v>
      </c>
      <c r="F49" s="27">
        <f t="shared" si="6"/>
        <v>2396.9</v>
      </c>
      <c r="G49" s="106">
        <f>G48+120</f>
        <v>29880</v>
      </c>
      <c r="H49" s="107">
        <f t="shared" si="7"/>
        <v>65108520</v>
      </c>
      <c r="I49" s="108">
        <f t="shared" si="4"/>
        <v>71619372</v>
      </c>
      <c r="J49" s="100">
        <f t="shared" si="2"/>
        <v>149000</v>
      </c>
      <c r="K49" s="109">
        <f t="shared" si="5"/>
        <v>7190700</v>
      </c>
      <c r="L49" s="4"/>
      <c r="P49" s="2"/>
    </row>
    <row r="50" spans="1:20" ht="16.5" x14ac:dyDescent="0.3">
      <c r="A50" s="26">
        <v>49</v>
      </c>
      <c r="B50" s="35">
        <v>2602</v>
      </c>
      <c r="C50" s="27">
        <v>26</v>
      </c>
      <c r="D50" s="27" t="s">
        <v>20</v>
      </c>
      <c r="E50" s="35">
        <v>2179</v>
      </c>
      <c r="F50" s="27">
        <f>E50*1.1</f>
        <v>2396.9</v>
      </c>
      <c r="G50" s="106">
        <f>G49</f>
        <v>29880</v>
      </c>
      <c r="H50" s="107">
        <f t="shared" ref="H50" si="8">E50*G50</f>
        <v>65108520</v>
      </c>
      <c r="I50" s="108">
        <f t="shared" si="4"/>
        <v>71619372</v>
      </c>
      <c r="J50" s="100">
        <f t="shared" si="2"/>
        <v>149000</v>
      </c>
      <c r="K50" s="109">
        <f t="shared" ref="K50" si="9">F50*3000</f>
        <v>7190700</v>
      </c>
      <c r="L50" s="4"/>
      <c r="P50" s="2"/>
    </row>
    <row r="51" spans="1:20" ht="16.5" x14ac:dyDescent="0.3">
      <c r="A51" s="126" t="s">
        <v>3</v>
      </c>
      <c r="B51" s="126"/>
      <c r="C51" s="126"/>
      <c r="D51" s="126"/>
      <c r="E51" s="32">
        <f>SUM(E2:E50)</f>
        <v>108913</v>
      </c>
      <c r="F51" s="32">
        <f>SUM(F2:F50)</f>
        <v>119804.29999999992</v>
      </c>
      <c r="G51" s="106"/>
      <c r="H51" s="120">
        <f t="shared" ref="H51:K51" si="10">SUM(H2:H50)</f>
        <v>3092647680</v>
      </c>
      <c r="I51" s="120">
        <f t="shared" si="10"/>
        <v>3401912448</v>
      </c>
      <c r="J51" s="110"/>
      <c r="K51" s="121">
        <f t="shared" si="10"/>
        <v>359412900</v>
      </c>
      <c r="L51" s="4"/>
      <c r="P51" s="2"/>
      <c r="S51" s="4"/>
      <c r="T51" s="4"/>
    </row>
    <row r="52" spans="1:20" ht="16.5" x14ac:dyDescent="0.3">
      <c r="A52" s="43"/>
      <c r="B52" s="50"/>
      <c r="C52" s="74"/>
      <c r="D52" s="74"/>
      <c r="E52" s="74"/>
      <c r="F52" s="74"/>
      <c r="G52" s="111"/>
      <c r="H52" s="112"/>
      <c r="I52" s="113"/>
      <c r="J52" s="114"/>
      <c r="K52" s="115"/>
      <c r="L52" s="4"/>
      <c r="P52" s="2"/>
    </row>
    <row r="53" spans="1:20" ht="16.5" x14ac:dyDescent="0.3">
      <c r="A53" s="43"/>
      <c r="B53" s="50"/>
      <c r="C53" s="74"/>
      <c r="D53" s="74"/>
      <c r="E53" s="74"/>
      <c r="F53" s="74"/>
      <c r="G53" s="111"/>
      <c r="H53" s="112"/>
      <c r="I53" s="113"/>
      <c r="J53" s="114"/>
      <c r="K53" s="115"/>
      <c r="L53" s="4"/>
      <c r="P53" s="2"/>
    </row>
    <row r="54" spans="1:20" ht="16.5" x14ac:dyDescent="0.3">
      <c r="A54" s="43"/>
      <c r="B54" s="50"/>
      <c r="C54" s="74"/>
      <c r="D54" s="74"/>
      <c r="E54" s="74"/>
      <c r="F54" s="74"/>
      <c r="G54" s="111"/>
      <c r="H54" s="112"/>
      <c r="I54" s="113"/>
      <c r="J54" s="114"/>
      <c r="K54" s="115"/>
      <c r="L54" s="4"/>
      <c r="P54" s="2"/>
    </row>
    <row r="55" spans="1:20" ht="16.5" x14ac:dyDescent="0.3">
      <c r="A55" s="43"/>
      <c r="B55" s="50"/>
      <c r="C55" s="74"/>
      <c r="D55" s="74"/>
      <c r="E55" s="74"/>
      <c r="F55" s="74"/>
      <c r="G55" s="111"/>
      <c r="H55" s="112"/>
      <c r="I55" s="113"/>
      <c r="J55" s="114"/>
      <c r="K55" s="115"/>
      <c r="L55" s="4"/>
      <c r="P55" s="2"/>
    </row>
    <row r="56" spans="1:20" ht="16.5" x14ac:dyDescent="0.3">
      <c r="A56" s="43"/>
      <c r="B56" s="50"/>
      <c r="C56" s="74"/>
      <c r="D56" s="74"/>
      <c r="E56" s="74"/>
      <c r="F56" s="74"/>
      <c r="G56" s="111"/>
      <c r="H56" s="112"/>
      <c r="I56" s="113"/>
      <c r="J56" s="114"/>
      <c r="K56" s="115"/>
      <c r="L56" s="4"/>
      <c r="P56" s="2"/>
    </row>
    <row r="57" spans="1:20" ht="16.5" x14ac:dyDescent="0.3">
      <c r="A57" s="43"/>
      <c r="B57" s="50"/>
      <c r="C57" s="74"/>
      <c r="D57" s="74"/>
      <c r="E57" s="74"/>
      <c r="F57" s="74"/>
      <c r="G57" s="111"/>
      <c r="H57" s="112"/>
      <c r="I57" s="113"/>
      <c r="J57" s="114"/>
      <c r="K57" s="115"/>
      <c r="L57" s="4"/>
      <c r="P57" s="2"/>
    </row>
    <row r="58" spans="1:20" ht="16.5" x14ac:dyDescent="0.3">
      <c r="A58" s="43"/>
      <c r="B58" s="50"/>
      <c r="C58" s="74"/>
      <c r="D58" s="74"/>
      <c r="E58" s="74"/>
      <c r="F58" s="74"/>
      <c r="G58" s="111"/>
      <c r="H58" s="112"/>
      <c r="I58" s="113"/>
      <c r="J58" s="114"/>
      <c r="K58" s="115"/>
      <c r="L58" s="4"/>
      <c r="P58" s="2"/>
    </row>
    <row r="59" spans="1:20" ht="16.5" x14ac:dyDescent="0.3">
      <c r="A59" s="43"/>
      <c r="B59" s="50"/>
      <c r="C59" s="74"/>
      <c r="D59" s="74"/>
      <c r="E59" s="74"/>
      <c r="F59" s="74"/>
      <c r="G59" s="111"/>
      <c r="H59" s="112"/>
      <c r="I59" s="113"/>
      <c r="J59" s="114"/>
      <c r="K59" s="115"/>
      <c r="L59" s="4"/>
      <c r="P59" s="2"/>
    </row>
    <row r="60" spans="1:20" ht="16.5" x14ac:dyDescent="0.3">
      <c r="A60" s="43"/>
      <c r="B60" s="50"/>
      <c r="C60" s="74"/>
      <c r="D60" s="74"/>
      <c r="E60" s="74"/>
      <c r="F60" s="74"/>
      <c r="G60" s="111"/>
      <c r="H60" s="112"/>
      <c r="I60" s="113"/>
      <c r="J60" s="114"/>
      <c r="K60" s="115"/>
      <c r="L60" s="4"/>
      <c r="P60" s="2"/>
    </row>
    <row r="61" spans="1:20" ht="16.5" x14ac:dyDescent="0.3">
      <c r="A61" s="43"/>
      <c r="B61" s="50"/>
      <c r="C61" s="74"/>
      <c r="D61" s="74"/>
      <c r="E61" s="74"/>
      <c r="F61" s="74"/>
      <c r="G61" s="111"/>
      <c r="H61" s="112"/>
      <c r="I61" s="113"/>
      <c r="J61" s="114"/>
      <c r="K61" s="115"/>
      <c r="L61" s="4"/>
      <c r="M61" s="7"/>
      <c r="N61" s="7"/>
      <c r="P61" s="2"/>
    </row>
    <row r="62" spans="1:20" ht="16.5" x14ac:dyDescent="0.3">
      <c r="A62" s="43"/>
      <c r="B62" s="50"/>
      <c r="C62" s="74"/>
      <c r="D62" s="74"/>
      <c r="E62" s="74"/>
      <c r="F62" s="74"/>
      <c r="G62" s="111"/>
      <c r="H62" s="112"/>
      <c r="I62" s="113"/>
      <c r="J62" s="114"/>
      <c r="K62" s="115"/>
      <c r="L62" s="4"/>
      <c r="M62" s="7"/>
      <c r="N62" s="7"/>
      <c r="P62" s="2"/>
    </row>
    <row r="63" spans="1:20" ht="16.5" x14ac:dyDescent="0.3">
      <c r="A63" s="43"/>
      <c r="B63" s="50"/>
      <c r="C63" s="74"/>
      <c r="D63" s="74"/>
      <c r="E63" s="74"/>
      <c r="F63" s="74"/>
      <c r="G63" s="111"/>
      <c r="H63" s="112"/>
      <c r="I63" s="113"/>
      <c r="J63" s="114"/>
      <c r="K63" s="115"/>
      <c r="L63" s="4"/>
      <c r="M63" s="7"/>
      <c r="N63" s="7"/>
      <c r="P63" s="2"/>
    </row>
    <row r="64" spans="1:20" ht="16.5" x14ac:dyDescent="0.3">
      <c r="A64" s="43"/>
      <c r="B64" s="50"/>
      <c r="C64" s="74"/>
      <c r="D64" s="74"/>
      <c r="E64" s="74"/>
      <c r="F64" s="74"/>
      <c r="G64" s="111"/>
      <c r="H64" s="112"/>
      <c r="I64" s="113"/>
      <c r="J64" s="114"/>
      <c r="K64" s="115"/>
      <c r="L64" s="4"/>
      <c r="M64" s="7"/>
      <c r="N64" s="7"/>
      <c r="P64" s="2"/>
    </row>
    <row r="65" spans="1:11" x14ac:dyDescent="0.25">
      <c r="A65" s="43"/>
      <c r="B65" s="50"/>
      <c r="C65" s="74"/>
      <c r="D65" s="74"/>
      <c r="E65" s="74"/>
      <c r="F65" s="74"/>
      <c r="G65" s="111"/>
      <c r="H65" s="112"/>
      <c r="I65" s="113"/>
      <c r="J65" s="114"/>
      <c r="K65" s="115"/>
    </row>
    <row r="66" spans="1:11" x14ac:dyDescent="0.25">
      <c r="A66" s="43"/>
      <c r="B66" s="50"/>
      <c r="C66" s="74"/>
      <c r="D66" s="74"/>
      <c r="E66" s="74"/>
      <c r="F66" s="74"/>
      <c r="G66" s="111"/>
      <c r="H66" s="112"/>
      <c r="I66" s="113"/>
      <c r="J66" s="114"/>
      <c r="K66" s="115"/>
    </row>
    <row r="67" spans="1:11" x14ac:dyDescent="0.25">
      <c r="A67" s="43"/>
      <c r="B67" s="50"/>
      <c r="C67" s="74"/>
      <c r="D67" s="74"/>
      <c r="E67" s="74"/>
      <c r="F67" s="74"/>
      <c r="G67" s="111"/>
      <c r="H67" s="112"/>
      <c r="I67" s="113"/>
      <c r="J67" s="114"/>
      <c r="K67" s="115"/>
    </row>
    <row r="68" spans="1:11" x14ac:dyDescent="0.25">
      <c r="A68" s="43"/>
      <c r="B68" s="50"/>
      <c r="C68" s="74"/>
      <c r="D68" s="74"/>
      <c r="E68" s="74"/>
      <c r="F68" s="74"/>
      <c r="G68" s="111"/>
      <c r="H68" s="112"/>
      <c r="I68" s="113"/>
      <c r="J68" s="114"/>
      <c r="K68" s="115"/>
    </row>
    <row r="69" spans="1:11" x14ac:dyDescent="0.25">
      <c r="A69" s="43"/>
      <c r="B69" s="50"/>
      <c r="C69" s="74"/>
      <c r="D69" s="74"/>
      <c r="E69" s="74"/>
      <c r="F69" s="74"/>
      <c r="G69" s="111"/>
      <c r="H69" s="112"/>
      <c r="I69" s="113"/>
      <c r="J69" s="114"/>
      <c r="K69" s="115"/>
    </row>
    <row r="70" spans="1:11" x14ac:dyDescent="0.25">
      <c r="A70" s="43"/>
      <c r="B70" s="50"/>
      <c r="C70" s="74"/>
      <c r="D70" s="74"/>
      <c r="E70" s="74"/>
      <c r="F70" s="74"/>
      <c r="G70" s="111"/>
      <c r="H70" s="112"/>
      <c r="I70" s="113"/>
      <c r="J70" s="114"/>
      <c r="K70" s="115"/>
    </row>
    <row r="71" spans="1:11" x14ac:dyDescent="0.25">
      <c r="A71" s="43"/>
      <c r="B71" s="50"/>
      <c r="C71" s="74"/>
      <c r="D71" s="74"/>
      <c r="E71" s="74"/>
      <c r="F71" s="74"/>
      <c r="G71" s="111"/>
      <c r="H71" s="112"/>
      <c r="I71" s="113"/>
      <c r="J71" s="114"/>
      <c r="K71" s="115"/>
    </row>
    <row r="72" spans="1:11" x14ac:dyDescent="0.25">
      <c r="A72" s="43"/>
      <c r="B72" s="50"/>
      <c r="C72" s="74"/>
      <c r="D72" s="74"/>
      <c r="E72" s="74"/>
      <c r="F72" s="74"/>
      <c r="G72" s="111"/>
      <c r="H72" s="112"/>
      <c r="I72" s="113"/>
      <c r="J72" s="114"/>
      <c r="K72" s="115"/>
    </row>
    <row r="73" spans="1:11" x14ac:dyDescent="0.25">
      <c r="A73" s="43"/>
      <c r="B73" s="50"/>
      <c r="C73" s="74"/>
      <c r="D73" s="74"/>
      <c r="E73" s="74"/>
      <c r="F73" s="74"/>
      <c r="G73" s="111"/>
      <c r="H73" s="112"/>
      <c r="I73" s="113"/>
      <c r="J73" s="114"/>
      <c r="K73" s="115"/>
    </row>
    <row r="74" spans="1:11" x14ac:dyDescent="0.25">
      <c r="A74" s="75"/>
      <c r="B74" s="76"/>
      <c r="C74" s="75"/>
      <c r="D74" s="75"/>
      <c r="E74" s="44"/>
      <c r="F74" s="44"/>
      <c r="G74" s="116"/>
      <c r="H74" s="117"/>
      <c r="I74" s="117"/>
      <c r="J74" s="114"/>
      <c r="K74" s="118"/>
    </row>
    <row r="83" spans="2:3" x14ac:dyDescent="0.25">
      <c r="B83" s="50"/>
      <c r="C83" s="50"/>
    </row>
    <row r="84" spans="2:3" x14ac:dyDescent="0.25">
      <c r="B84" s="50"/>
      <c r="C84" s="50"/>
    </row>
    <row r="85" spans="2:3" x14ac:dyDescent="0.25">
      <c r="B85" s="50"/>
      <c r="C85" s="50"/>
    </row>
    <row r="86" spans="2:3" x14ac:dyDescent="0.25">
      <c r="B86" s="50"/>
      <c r="C86" s="50"/>
    </row>
    <row r="87" spans="2:3" x14ac:dyDescent="0.25">
      <c r="B87" s="50"/>
      <c r="C87" s="50"/>
    </row>
    <row r="88" spans="2:3" x14ac:dyDescent="0.25">
      <c r="B88" s="50"/>
      <c r="C88" s="50"/>
    </row>
    <row r="89" spans="2:3" x14ac:dyDescent="0.25">
      <c r="B89" s="50"/>
      <c r="C89" s="50"/>
    </row>
    <row r="90" spans="2:3" x14ac:dyDescent="0.25">
      <c r="B90" s="50"/>
      <c r="C90" s="50"/>
    </row>
    <row r="91" spans="2:3" x14ac:dyDescent="0.25">
      <c r="B91" s="50"/>
      <c r="C91" s="50"/>
    </row>
    <row r="92" spans="2:3" x14ac:dyDescent="0.25">
      <c r="B92" s="50"/>
      <c r="C92" s="50"/>
    </row>
    <row r="93" spans="2:3" x14ac:dyDescent="0.25">
      <c r="B93" s="50"/>
      <c r="C93" s="50"/>
    </row>
    <row r="94" spans="2:3" x14ac:dyDescent="0.25">
      <c r="B94" s="50"/>
      <c r="C94" s="50"/>
    </row>
    <row r="95" spans="2:3" x14ac:dyDescent="0.25">
      <c r="B95" s="50"/>
      <c r="C95" s="50"/>
    </row>
    <row r="96" spans="2:3" x14ac:dyDescent="0.25">
      <c r="B96" s="50"/>
      <c r="C96" s="50"/>
    </row>
    <row r="97" spans="2:3" x14ac:dyDescent="0.25">
      <c r="B97" s="50"/>
      <c r="C97" s="50"/>
    </row>
  </sheetData>
  <mergeCells count="1">
    <mergeCell ref="A51:D51"/>
  </mergeCells>
  <phoneticPr fontId="14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workbookViewId="0">
      <selection activeCell="Q3" sqref="Q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6474-DE54-40DB-875B-65E71889C0DD}">
  <dimension ref="A1:L120"/>
  <sheetViews>
    <sheetView topLeftCell="A103" zoomScale="175" zoomScaleNormal="175" workbookViewId="0">
      <selection activeCell="E120" sqref="E120:F120"/>
    </sheetView>
  </sheetViews>
  <sheetFormatPr defaultRowHeight="13.5" x14ac:dyDescent="0.25"/>
  <cols>
    <col min="1" max="1" width="3.5703125" style="41" bestFit="1" customWidth="1"/>
    <col min="2" max="2" width="5.85546875" style="42" customWidth="1"/>
    <col min="3" max="3" width="5.28515625" style="42" customWidth="1"/>
    <col min="4" max="4" width="7.85546875" style="95" customWidth="1"/>
    <col min="5" max="5" width="7.42578125" style="41" customWidth="1"/>
    <col min="6" max="6" width="8.28515625" style="41" customWidth="1"/>
    <col min="7" max="7" width="8" style="7" customWidth="1"/>
    <col min="8" max="8" width="12" style="7" customWidth="1"/>
    <col min="9" max="9" width="14.42578125" style="7" bestFit="1" customWidth="1"/>
    <col min="10" max="10" width="10.85546875" style="7" bestFit="1" customWidth="1"/>
    <col min="11" max="11" width="12.28515625" style="7" customWidth="1"/>
    <col min="12" max="12" width="8" style="93" customWidth="1"/>
    <col min="13" max="16384" width="9.140625" style="93"/>
  </cols>
  <sheetData>
    <row r="1" spans="1:12" ht="52.5" customHeight="1" x14ac:dyDescent="0.2">
      <c r="A1" s="29" t="s">
        <v>1</v>
      </c>
      <c r="B1" s="29" t="s">
        <v>0</v>
      </c>
      <c r="C1" s="30" t="s">
        <v>2</v>
      </c>
      <c r="D1" s="30" t="s">
        <v>14</v>
      </c>
      <c r="E1" s="30" t="s">
        <v>62</v>
      </c>
      <c r="F1" s="30" t="s">
        <v>11</v>
      </c>
      <c r="G1" s="101" t="s">
        <v>67</v>
      </c>
      <c r="H1" s="102" t="s">
        <v>63</v>
      </c>
      <c r="I1" s="103" t="s">
        <v>64</v>
      </c>
      <c r="J1" s="104" t="s">
        <v>66</v>
      </c>
      <c r="K1" s="105" t="s">
        <v>65</v>
      </c>
      <c r="L1" s="105" t="s">
        <v>69</v>
      </c>
    </row>
    <row r="2" spans="1:12" ht="12.75" x14ac:dyDescent="0.2">
      <c r="A2" s="26">
        <v>1</v>
      </c>
      <c r="B2" s="35">
        <v>101</v>
      </c>
      <c r="C2" s="35">
        <v>1</v>
      </c>
      <c r="D2" s="28" t="s">
        <v>12</v>
      </c>
      <c r="E2" s="122">
        <v>1228</v>
      </c>
      <c r="F2" s="27">
        <f t="shared" ref="F2:F65" si="0">E2*1.1</f>
        <v>1350.8000000000002</v>
      </c>
      <c r="G2" s="106">
        <v>27000</v>
      </c>
      <c r="H2" s="107">
        <v>0</v>
      </c>
      <c r="I2" s="108">
        <f>ROUND(H2*1.1,0)</f>
        <v>0</v>
      </c>
      <c r="J2" s="100">
        <f t="shared" ref="J2:J65" si="1">MROUND((I2*0.025/12),500)</f>
        <v>0</v>
      </c>
      <c r="K2" s="109">
        <f t="shared" ref="K2:K47" si="2">F2*3000</f>
        <v>4052400.0000000005</v>
      </c>
      <c r="L2" s="109" t="s">
        <v>71</v>
      </c>
    </row>
    <row r="3" spans="1:12" ht="12.75" x14ac:dyDescent="0.2">
      <c r="A3" s="26">
        <v>2</v>
      </c>
      <c r="B3" s="35">
        <v>102</v>
      </c>
      <c r="C3" s="35">
        <v>1</v>
      </c>
      <c r="D3" s="28" t="s">
        <v>17</v>
      </c>
      <c r="E3" s="123">
        <v>453</v>
      </c>
      <c r="F3" s="27">
        <f t="shared" si="0"/>
        <v>498.30000000000007</v>
      </c>
      <c r="G3" s="106">
        <f t="shared" ref="G3:G9" si="3">G2</f>
        <v>27000</v>
      </c>
      <c r="H3" s="107">
        <v>0</v>
      </c>
      <c r="I3" s="108">
        <f t="shared" ref="I3:I66" si="4">ROUND(H3*1.1,0)</f>
        <v>0</v>
      </c>
      <c r="J3" s="100">
        <f t="shared" si="1"/>
        <v>0</v>
      </c>
      <c r="K3" s="109">
        <f t="shared" si="2"/>
        <v>1494900.0000000002</v>
      </c>
      <c r="L3" s="109" t="s">
        <v>71</v>
      </c>
    </row>
    <row r="4" spans="1:12" ht="12.75" x14ac:dyDescent="0.2">
      <c r="A4" s="26">
        <v>3</v>
      </c>
      <c r="B4" s="35">
        <v>103</v>
      </c>
      <c r="C4" s="35">
        <v>1</v>
      </c>
      <c r="D4" s="28" t="s">
        <v>17</v>
      </c>
      <c r="E4" s="123">
        <v>340</v>
      </c>
      <c r="F4" s="27">
        <f t="shared" si="0"/>
        <v>374.00000000000006</v>
      </c>
      <c r="G4" s="106">
        <f t="shared" si="3"/>
        <v>27000</v>
      </c>
      <c r="H4" s="107">
        <v>0</v>
      </c>
      <c r="I4" s="108">
        <f t="shared" si="4"/>
        <v>0</v>
      </c>
      <c r="J4" s="100">
        <f t="shared" si="1"/>
        <v>0</v>
      </c>
      <c r="K4" s="109">
        <f t="shared" si="2"/>
        <v>1122000.0000000002</v>
      </c>
      <c r="L4" s="109" t="s">
        <v>71</v>
      </c>
    </row>
    <row r="5" spans="1:12" ht="12.75" x14ac:dyDescent="0.2">
      <c r="A5" s="26">
        <v>4</v>
      </c>
      <c r="B5" s="35">
        <v>104</v>
      </c>
      <c r="C5" s="35">
        <v>1</v>
      </c>
      <c r="D5" s="28" t="s">
        <v>13</v>
      </c>
      <c r="E5" s="123">
        <v>658</v>
      </c>
      <c r="F5" s="27">
        <f t="shared" si="0"/>
        <v>723.80000000000007</v>
      </c>
      <c r="G5" s="106">
        <f t="shared" si="3"/>
        <v>27000</v>
      </c>
      <c r="H5" s="107">
        <v>0</v>
      </c>
      <c r="I5" s="108">
        <f t="shared" si="4"/>
        <v>0</v>
      </c>
      <c r="J5" s="100">
        <f t="shared" si="1"/>
        <v>0</v>
      </c>
      <c r="K5" s="109">
        <f t="shared" si="2"/>
        <v>2171400</v>
      </c>
      <c r="L5" s="109" t="s">
        <v>71</v>
      </c>
    </row>
    <row r="6" spans="1:12" ht="12.75" x14ac:dyDescent="0.2">
      <c r="A6" s="26">
        <v>5</v>
      </c>
      <c r="B6" s="35">
        <v>201</v>
      </c>
      <c r="C6" s="35">
        <v>2</v>
      </c>
      <c r="D6" s="28" t="s">
        <v>12</v>
      </c>
      <c r="E6" s="122">
        <v>1029</v>
      </c>
      <c r="F6" s="27">
        <f t="shared" si="0"/>
        <v>1131.9000000000001</v>
      </c>
      <c r="G6" s="106">
        <f t="shared" si="3"/>
        <v>27000</v>
      </c>
      <c r="H6" s="107">
        <f t="shared" ref="H6:H47" si="5">E6*G6</f>
        <v>27783000</v>
      </c>
      <c r="I6" s="108">
        <f t="shared" si="4"/>
        <v>30561300</v>
      </c>
      <c r="J6" s="100">
        <f t="shared" si="1"/>
        <v>63500</v>
      </c>
      <c r="K6" s="109">
        <f t="shared" si="2"/>
        <v>3395700.0000000005</v>
      </c>
      <c r="L6" s="109" t="s">
        <v>70</v>
      </c>
    </row>
    <row r="7" spans="1:12" ht="12.75" x14ac:dyDescent="0.2">
      <c r="A7" s="26">
        <v>6</v>
      </c>
      <c r="B7" s="35">
        <v>202</v>
      </c>
      <c r="C7" s="35">
        <v>2</v>
      </c>
      <c r="D7" s="28" t="s">
        <v>17</v>
      </c>
      <c r="E7" s="123">
        <v>453</v>
      </c>
      <c r="F7" s="27">
        <f t="shared" si="0"/>
        <v>498.30000000000007</v>
      </c>
      <c r="G7" s="106">
        <f t="shared" si="3"/>
        <v>27000</v>
      </c>
      <c r="H7" s="107">
        <f t="shared" si="5"/>
        <v>12231000</v>
      </c>
      <c r="I7" s="108">
        <f t="shared" si="4"/>
        <v>13454100</v>
      </c>
      <c r="J7" s="100">
        <f t="shared" si="1"/>
        <v>28000</v>
      </c>
      <c r="K7" s="109">
        <f t="shared" si="2"/>
        <v>1494900.0000000002</v>
      </c>
      <c r="L7" s="109" t="s">
        <v>70</v>
      </c>
    </row>
    <row r="8" spans="1:12" ht="12.75" x14ac:dyDescent="0.2">
      <c r="A8" s="26">
        <v>7</v>
      </c>
      <c r="B8" s="35">
        <v>203</v>
      </c>
      <c r="C8" s="35">
        <v>2</v>
      </c>
      <c r="D8" s="28" t="s">
        <v>13</v>
      </c>
      <c r="E8" s="123">
        <v>534</v>
      </c>
      <c r="F8" s="27">
        <f t="shared" si="0"/>
        <v>587.40000000000009</v>
      </c>
      <c r="G8" s="106">
        <f t="shared" si="3"/>
        <v>27000</v>
      </c>
      <c r="H8" s="107">
        <f t="shared" si="5"/>
        <v>14418000</v>
      </c>
      <c r="I8" s="108">
        <f t="shared" si="4"/>
        <v>15859800</v>
      </c>
      <c r="J8" s="100">
        <f t="shared" si="1"/>
        <v>33000</v>
      </c>
      <c r="K8" s="109">
        <f t="shared" si="2"/>
        <v>1762200.0000000002</v>
      </c>
      <c r="L8" s="109" t="s">
        <v>70</v>
      </c>
    </row>
    <row r="9" spans="1:12" ht="12.75" x14ac:dyDescent="0.2">
      <c r="A9" s="26">
        <v>8</v>
      </c>
      <c r="B9" s="35">
        <v>204</v>
      </c>
      <c r="C9" s="35">
        <v>2</v>
      </c>
      <c r="D9" s="28" t="s">
        <v>12</v>
      </c>
      <c r="E9" s="123">
        <v>900</v>
      </c>
      <c r="F9" s="27">
        <f t="shared" si="0"/>
        <v>990.00000000000011</v>
      </c>
      <c r="G9" s="106">
        <f t="shared" si="3"/>
        <v>27000</v>
      </c>
      <c r="H9" s="107">
        <v>0</v>
      </c>
      <c r="I9" s="108">
        <f t="shared" si="4"/>
        <v>0</v>
      </c>
      <c r="J9" s="100">
        <f t="shared" si="1"/>
        <v>0</v>
      </c>
      <c r="K9" s="109">
        <f t="shared" si="2"/>
        <v>2970000.0000000005</v>
      </c>
      <c r="L9" s="109" t="s">
        <v>71</v>
      </c>
    </row>
    <row r="10" spans="1:12" ht="12.75" x14ac:dyDescent="0.2">
      <c r="A10" s="26">
        <v>9</v>
      </c>
      <c r="B10" s="35">
        <v>302</v>
      </c>
      <c r="C10" s="35">
        <v>3</v>
      </c>
      <c r="D10" s="28" t="s">
        <v>13</v>
      </c>
      <c r="E10" s="122">
        <v>530</v>
      </c>
      <c r="F10" s="27">
        <f t="shared" si="0"/>
        <v>583</v>
      </c>
      <c r="G10" s="106">
        <f>G9+120</f>
        <v>27120</v>
      </c>
      <c r="H10" s="107">
        <v>0</v>
      </c>
      <c r="I10" s="108">
        <f t="shared" si="4"/>
        <v>0</v>
      </c>
      <c r="J10" s="100">
        <f t="shared" si="1"/>
        <v>0</v>
      </c>
      <c r="K10" s="109">
        <f t="shared" si="2"/>
        <v>1749000</v>
      </c>
      <c r="L10" s="109" t="s">
        <v>71</v>
      </c>
    </row>
    <row r="11" spans="1:12" ht="12.75" x14ac:dyDescent="0.2">
      <c r="A11" s="26">
        <v>10</v>
      </c>
      <c r="B11" s="35">
        <v>303</v>
      </c>
      <c r="C11" s="35">
        <v>3</v>
      </c>
      <c r="D11" s="28" t="s">
        <v>13</v>
      </c>
      <c r="E11" s="123">
        <v>534</v>
      </c>
      <c r="F11" s="27">
        <f t="shared" si="0"/>
        <v>587.40000000000009</v>
      </c>
      <c r="G11" s="106">
        <f>G10</f>
        <v>27120</v>
      </c>
      <c r="H11" s="107">
        <v>0</v>
      </c>
      <c r="I11" s="108">
        <f t="shared" si="4"/>
        <v>0</v>
      </c>
      <c r="J11" s="100">
        <f t="shared" si="1"/>
        <v>0</v>
      </c>
      <c r="K11" s="109">
        <f t="shared" si="2"/>
        <v>1762200.0000000002</v>
      </c>
      <c r="L11" s="109" t="s">
        <v>71</v>
      </c>
    </row>
    <row r="12" spans="1:12" ht="12.75" x14ac:dyDescent="0.2">
      <c r="A12" s="26">
        <v>11</v>
      </c>
      <c r="B12" s="35">
        <v>304</v>
      </c>
      <c r="C12" s="35">
        <v>3</v>
      </c>
      <c r="D12" s="28" t="s">
        <v>12</v>
      </c>
      <c r="E12" s="123">
        <v>927</v>
      </c>
      <c r="F12" s="27">
        <f t="shared" si="0"/>
        <v>1019.7</v>
      </c>
      <c r="G12" s="106">
        <f>G11</f>
        <v>27120</v>
      </c>
      <c r="H12" s="107">
        <f t="shared" si="5"/>
        <v>25140240</v>
      </c>
      <c r="I12" s="108">
        <f t="shared" si="4"/>
        <v>27654264</v>
      </c>
      <c r="J12" s="100">
        <f t="shared" si="1"/>
        <v>57500</v>
      </c>
      <c r="K12" s="109">
        <f t="shared" si="2"/>
        <v>3059100</v>
      </c>
      <c r="L12" s="109" t="s">
        <v>70</v>
      </c>
    </row>
    <row r="13" spans="1:12" ht="12.75" x14ac:dyDescent="0.2">
      <c r="A13" s="26">
        <v>12</v>
      </c>
      <c r="B13" s="35">
        <v>401</v>
      </c>
      <c r="C13" s="35">
        <v>4</v>
      </c>
      <c r="D13" s="28" t="s">
        <v>12</v>
      </c>
      <c r="E13" s="28">
        <v>932</v>
      </c>
      <c r="F13" s="27">
        <f t="shared" si="0"/>
        <v>1025.2</v>
      </c>
      <c r="G13" s="106">
        <f>G12+120</f>
        <v>27240</v>
      </c>
      <c r="H13" s="107">
        <v>0</v>
      </c>
      <c r="I13" s="108">
        <f t="shared" si="4"/>
        <v>0</v>
      </c>
      <c r="J13" s="100">
        <f t="shared" si="1"/>
        <v>0</v>
      </c>
      <c r="K13" s="109">
        <f t="shared" si="2"/>
        <v>3075600</v>
      </c>
      <c r="L13" s="109" t="s">
        <v>71</v>
      </c>
    </row>
    <row r="14" spans="1:12" ht="12.75" x14ac:dyDescent="0.2">
      <c r="A14" s="26">
        <v>13</v>
      </c>
      <c r="B14" s="35">
        <v>402</v>
      </c>
      <c r="C14" s="35">
        <v>4</v>
      </c>
      <c r="D14" s="28" t="s">
        <v>13</v>
      </c>
      <c r="E14" s="28">
        <v>530</v>
      </c>
      <c r="F14" s="27">
        <f t="shared" si="0"/>
        <v>583</v>
      </c>
      <c r="G14" s="106">
        <f>G13</f>
        <v>27240</v>
      </c>
      <c r="H14" s="107">
        <v>0</v>
      </c>
      <c r="I14" s="108">
        <f t="shared" si="4"/>
        <v>0</v>
      </c>
      <c r="J14" s="100">
        <f t="shared" si="1"/>
        <v>0</v>
      </c>
      <c r="K14" s="109">
        <f t="shared" si="2"/>
        <v>1749000</v>
      </c>
      <c r="L14" s="109" t="s">
        <v>71</v>
      </c>
    </row>
    <row r="15" spans="1:12" ht="12.75" x14ac:dyDescent="0.2">
      <c r="A15" s="26">
        <v>14</v>
      </c>
      <c r="B15" s="35">
        <v>403</v>
      </c>
      <c r="C15" s="35">
        <v>4</v>
      </c>
      <c r="D15" s="28" t="s">
        <v>13</v>
      </c>
      <c r="E15" s="28">
        <v>534</v>
      </c>
      <c r="F15" s="27">
        <f t="shared" si="0"/>
        <v>587.40000000000009</v>
      </c>
      <c r="G15" s="106">
        <f>G14</f>
        <v>27240</v>
      </c>
      <c r="H15" s="107">
        <v>0</v>
      </c>
      <c r="I15" s="108">
        <f t="shared" si="4"/>
        <v>0</v>
      </c>
      <c r="J15" s="100">
        <f t="shared" si="1"/>
        <v>0</v>
      </c>
      <c r="K15" s="109">
        <f t="shared" si="2"/>
        <v>1762200.0000000002</v>
      </c>
      <c r="L15" s="109" t="s">
        <v>71</v>
      </c>
    </row>
    <row r="16" spans="1:12" ht="12.75" x14ac:dyDescent="0.2">
      <c r="A16" s="26">
        <v>15</v>
      </c>
      <c r="B16" s="35">
        <v>404</v>
      </c>
      <c r="C16" s="35">
        <v>4</v>
      </c>
      <c r="D16" s="28" t="s">
        <v>12</v>
      </c>
      <c r="E16" s="28">
        <v>942</v>
      </c>
      <c r="F16" s="27">
        <f t="shared" si="0"/>
        <v>1036.2</v>
      </c>
      <c r="G16" s="106">
        <f>G15</f>
        <v>27240</v>
      </c>
      <c r="H16" s="107">
        <v>0</v>
      </c>
      <c r="I16" s="108">
        <f t="shared" si="4"/>
        <v>0</v>
      </c>
      <c r="J16" s="100">
        <f t="shared" si="1"/>
        <v>0</v>
      </c>
      <c r="K16" s="109">
        <f t="shared" si="2"/>
        <v>3108600</v>
      </c>
      <c r="L16" s="109" t="s">
        <v>71</v>
      </c>
    </row>
    <row r="17" spans="1:12" ht="12.75" x14ac:dyDescent="0.2">
      <c r="A17" s="26">
        <v>16</v>
      </c>
      <c r="B17" s="35">
        <v>501</v>
      </c>
      <c r="C17" s="35">
        <v>5</v>
      </c>
      <c r="D17" s="28" t="s">
        <v>12</v>
      </c>
      <c r="E17" s="28">
        <v>947</v>
      </c>
      <c r="F17" s="27">
        <f t="shared" si="0"/>
        <v>1041.7</v>
      </c>
      <c r="G17" s="106">
        <f>G16+120</f>
        <v>27360</v>
      </c>
      <c r="H17" s="107">
        <f t="shared" si="5"/>
        <v>25909920</v>
      </c>
      <c r="I17" s="108">
        <f t="shared" si="4"/>
        <v>28500912</v>
      </c>
      <c r="J17" s="100">
        <f t="shared" si="1"/>
        <v>59500</v>
      </c>
      <c r="K17" s="109">
        <f t="shared" si="2"/>
        <v>3125100</v>
      </c>
      <c r="L17" s="109" t="s">
        <v>70</v>
      </c>
    </row>
    <row r="18" spans="1:12" ht="12.75" x14ac:dyDescent="0.2">
      <c r="A18" s="26">
        <v>17</v>
      </c>
      <c r="B18" s="35">
        <v>502</v>
      </c>
      <c r="C18" s="35">
        <v>5</v>
      </c>
      <c r="D18" s="28" t="s">
        <v>13</v>
      </c>
      <c r="E18" s="28">
        <v>530</v>
      </c>
      <c r="F18" s="27">
        <f t="shared" si="0"/>
        <v>583</v>
      </c>
      <c r="G18" s="106">
        <f>G17</f>
        <v>27360</v>
      </c>
      <c r="H18" s="107">
        <v>0</v>
      </c>
      <c r="I18" s="108">
        <f t="shared" si="4"/>
        <v>0</v>
      </c>
      <c r="J18" s="100">
        <f t="shared" si="1"/>
        <v>0</v>
      </c>
      <c r="K18" s="109">
        <f t="shared" si="2"/>
        <v>1749000</v>
      </c>
      <c r="L18" s="109" t="s">
        <v>71</v>
      </c>
    </row>
    <row r="19" spans="1:12" ht="12.75" x14ac:dyDescent="0.2">
      <c r="A19" s="26">
        <v>18</v>
      </c>
      <c r="B19" s="31">
        <v>503</v>
      </c>
      <c r="C19" s="31">
        <v>5</v>
      </c>
      <c r="D19" s="28" t="s">
        <v>13</v>
      </c>
      <c r="E19" s="28">
        <v>534</v>
      </c>
      <c r="F19" s="27">
        <f t="shared" si="0"/>
        <v>587.40000000000009</v>
      </c>
      <c r="G19" s="106">
        <f>G18</f>
        <v>27360</v>
      </c>
      <c r="H19" s="107">
        <v>0</v>
      </c>
      <c r="I19" s="108">
        <f t="shared" si="4"/>
        <v>0</v>
      </c>
      <c r="J19" s="100">
        <f t="shared" si="1"/>
        <v>0</v>
      </c>
      <c r="K19" s="109">
        <f t="shared" si="2"/>
        <v>1762200.0000000002</v>
      </c>
      <c r="L19" s="109" t="s">
        <v>71</v>
      </c>
    </row>
    <row r="20" spans="1:12" ht="12.75" x14ac:dyDescent="0.2">
      <c r="A20" s="26">
        <v>19</v>
      </c>
      <c r="B20" s="31">
        <v>504</v>
      </c>
      <c r="C20" s="31">
        <v>5</v>
      </c>
      <c r="D20" s="28" t="s">
        <v>12</v>
      </c>
      <c r="E20" s="28">
        <v>942</v>
      </c>
      <c r="F20" s="27">
        <f t="shared" si="0"/>
        <v>1036.2</v>
      </c>
      <c r="G20" s="106">
        <f>G19</f>
        <v>27360</v>
      </c>
      <c r="H20" s="107">
        <v>0</v>
      </c>
      <c r="I20" s="108">
        <f t="shared" si="4"/>
        <v>0</v>
      </c>
      <c r="J20" s="100">
        <f t="shared" si="1"/>
        <v>0</v>
      </c>
      <c r="K20" s="109">
        <f t="shared" si="2"/>
        <v>3108600</v>
      </c>
      <c r="L20" s="109" t="s">
        <v>71</v>
      </c>
    </row>
    <row r="21" spans="1:12" ht="12.75" x14ac:dyDescent="0.2">
      <c r="A21" s="26">
        <v>20</v>
      </c>
      <c r="B21" s="31">
        <v>601</v>
      </c>
      <c r="C21" s="31">
        <v>6</v>
      </c>
      <c r="D21" s="28" t="s">
        <v>12</v>
      </c>
      <c r="E21" s="28">
        <v>947</v>
      </c>
      <c r="F21" s="27">
        <f t="shared" si="0"/>
        <v>1041.7</v>
      </c>
      <c r="G21" s="106">
        <f>G20+120</f>
        <v>27480</v>
      </c>
      <c r="H21" s="107">
        <f t="shared" si="5"/>
        <v>26023560</v>
      </c>
      <c r="I21" s="108">
        <f t="shared" si="4"/>
        <v>28625916</v>
      </c>
      <c r="J21" s="100">
        <f t="shared" si="1"/>
        <v>59500</v>
      </c>
      <c r="K21" s="109">
        <f t="shared" si="2"/>
        <v>3125100</v>
      </c>
      <c r="L21" s="109" t="s">
        <v>70</v>
      </c>
    </row>
    <row r="22" spans="1:12" ht="12.75" x14ac:dyDescent="0.2">
      <c r="A22" s="26">
        <v>21</v>
      </c>
      <c r="B22" s="31">
        <v>602</v>
      </c>
      <c r="C22" s="31">
        <v>6</v>
      </c>
      <c r="D22" s="28" t="s">
        <v>13</v>
      </c>
      <c r="E22" s="28">
        <v>530</v>
      </c>
      <c r="F22" s="27">
        <f t="shared" si="0"/>
        <v>583</v>
      </c>
      <c r="G22" s="106">
        <f>G21</f>
        <v>27480</v>
      </c>
      <c r="H22" s="107">
        <v>0</v>
      </c>
      <c r="I22" s="108">
        <f t="shared" si="4"/>
        <v>0</v>
      </c>
      <c r="J22" s="100">
        <f t="shared" si="1"/>
        <v>0</v>
      </c>
      <c r="K22" s="109">
        <f t="shared" si="2"/>
        <v>1749000</v>
      </c>
      <c r="L22" s="109" t="s">
        <v>71</v>
      </c>
    </row>
    <row r="23" spans="1:12" ht="12.75" x14ac:dyDescent="0.2">
      <c r="A23" s="26">
        <v>22</v>
      </c>
      <c r="B23" s="31">
        <v>603</v>
      </c>
      <c r="C23" s="31">
        <v>6</v>
      </c>
      <c r="D23" s="28" t="s">
        <v>13</v>
      </c>
      <c r="E23" s="28">
        <v>534</v>
      </c>
      <c r="F23" s="27">
        <f t="shared" si="0"/>
        <v>587.40000000000009</v>
      </c>
      <c r="G23" s="106">
        <f>G22</f>
        <v>27480</v>
      </c>
      <c r="H23" s="107">
        <v>0</v>
      </c>
      <c r="I23" s="108">
        <f t="shared" si="4"/>
        <v>0</v>
      </c>
      <c r="J23" s="100">
        <f t="shared" si="1"/>
        <v>0</v>
      </c>
      <c r="K23" s="109">
        <f t="shared" si="2"/>
        <v>1762200.0000000002</v>
      </c>
      <c r="L23" s="109" t="s">
        <v>71</v>
      </c>
    </row>
    <row r="24" spans="1:12" ht="12.75" x14ac:dyDescent="0.2">
      <c r="A24" s="26">
        <v>23</v>
      </c>
      <c r="B24" s="31">
        <v>604</v>
      </c>
      <c r="C24" s="31">
        <v>6</v>
      </c>
      <c r="D24" s="28" t="s">
        <v>12</v>
      </c>
      <c r="E24" s="28">
        <v>942</v>
      </c>
      <c r="F24" s="27">
        <f t="shared" si="0"/>
        <v>1036.2</v>
      </c>
      <c r="G24" s="106">
        <f>G23</f>
        <v>27480</v>
      </c>
      <c r="H24" s="107">
        <f t="shared" si="5"/>
        <v>25886160</v>
      </c>
      <c r="I24" s="108">
        <f t="shared" si="4"/>
        <v>28474776</v>
      </c>
      <c r="J24" s="100">
        <f t="shared" si="1"/>
        <v>59500</v>
      </c>
      <c r="K24" s="109">
        <f t="shared" si="2"/>
        <v>3108600</v>
      </c>
      <c r="L24" s="109" t="s">
        <v>70</v>
      </c>
    </row>
    <row r="25" spans="1:12" ht="12.75" x14ac:dyDescent="0.2">
      <c r="A25" s="26">
        <v>24</v>
      </c>
      <c r="B25" s="31">
        <v>701</v>
      </c>
      <c r="C25" s="31">
        <v>7</v>
      </c>
      <c r="D25" s="28" t="s">
        <v>12</v>
      </c>
      <c r="E25" s="28">
        <v>947</v>
      </c>
      <c r="F25" s="27">
        <f t="shared" si="0"/>
        <v>1041.7</v>
      </c>
      <c r="G25" s="106">
        <f>G24+120</f>
        <v>27600</v>
      </c>
      <c r="H25" s="107">
        <v>0</v>
      </c>
      <c r="I25" s="108">
        <f t="shared" si="4"/>
        <v>0</v>
      </c>
      <c r="J25" s="100">
        <f t="shared" si="1"/>
        <v>0</v>
      </c>
      <c r="K25" s="109">
        <f t="shared" si="2"/>
        <v>3125100</v>
      </c>
      <c r="L25" s="109" t="s">
        <v>71</v>
      </c>
    </row>
    <row r="26" spans="1:12" ht="12.75" x14ac:dyDescent="0.2">
      <c r="A26" s="26">
        <v>25</v>
      </c>
      <c r="B26" s="31">
        <v>702</v>
      </c>
      <c r="C26" s="31">
        <v>7</v>
      </c>
      <c r="D26" s="28" t="s">
        <v>13</v>
      </c>
      <c r="E26" s="28">
        <v>530</v>
      </c>
      <c r="F26" s="27">
        <f t="shared" si="0"/>
        <v>583</v>
      </c>
      <c r="G26" s="106">
        <f>G25</f>
        <v>27600</v>
      </c>
      <c r="H26" s="107">
        <v>0</v>
      </c>
      <c r="I26" s="108">
        <f t="shared" si="4"/>
        <v>0</v>
      </c>
      <c r="J26" s="100">
        <f t="shared" si="1"/>
        <v>0</v>
      </c>
      <c r="K26" s="109">
        <f t="shared" si="2"/>
        <v>1749000</v>
      </c>
      <c r="L26" s="109" t="s">
        <v>71</v>
      </c>
    </row>
    <row r="27" spans="1:12" ht="12.75" x14ac:dyDescent="0.2">
      <c r="A27" s="26">
        <v>26</v>
      </c>
      <c r="B27" s="31">
        <v>703</v>
      </c>
      <c r="C27" s="31">
        <v>7</v>
      </c>
      <c r="D27" s="28" t="s">
        <v>13</v>
      </c>
      <c r="E27" s="28">
        <v>534</v>
      </c>
      <c r="F27" s="27">
        <f t="shared" si="0"/>
        <v>587.40000000000009</v>
      </c>
      <c r="G27" s="106">
        <f>G26</f>
        <v>27600</v>
      </c>
      <c r="H27" s="107">
        <v>0</v>
      </c>
      <c r="I27" s="108">
        <f t="shared" si="4"/>
        <v>0</v>
      </c>
      <c r="J27" s="100">
        <f t="shared" si="1"/>
        <v>0</v>
      </c>
      <c r="K27" s="109">
        <f t="shared" si="2"/>
        <v>1762200.0000000002</v>
      </c>
      <c r="L27" s="109" t="s">
        <v>71</v>
      </c>
    </row>
    <row r="28" spans="1:12" ht="12.75" x14ac:dyDescent="0.2">
      <c r="A28" s="26">
        <v>27</v>
      </c>
      <c r="B28" s="31">
        <v>704</v>
      </c>
      <c r="C28" s="31">
        <v>7</v>
      </c>
      <c r="D28" s="28" t="s">
        <v>12</v>
      </c>
      <c r="E28" s="28">
        <v>942</v>
      </c>
      <c r="F28" s="27">
        <f t="shared" si="0"/>
        <v>1036.2</v>
      </c>
      <c r="G28" s="106">
        <f>G27</f>
        <v>27600</v>
      </c>
      <c r="H28" s="107">
        <f t="shared" si="5"/>
        <v>25999200</v>
      </c>
      <c r="I28" s="108">
        <f t="shared" si="4"/>
        <v>28599120</v>
      </c>
      <c r="J28" s="100">
        <f t="shared" si="1"/>
        <v>59500</v>
      </c>
      <c r="K28" s="109">
        <f t="shared" si="2"/>
        <v>3108600</v>
      </c>
      <c r="L28" s="109" t="s">
        <v>70</v>
      </c>
    </row>
    <row r="29" spans="1:12" ht="12.75" x14ac:dyDescent="0.2">
      <c r="A29" s="26">
        <v>28</v>
      </c>
      <c r="B29" s="31">
        <v>801</v>
      </c>
      <c r="C29" s="31">
        <v>8</v>
      </c>
      <c r="D29" s="28" t="s">
        <v>12</v>
      </c>
      <c r="E29" s="28">
        <v>947</v>
      </c>
      <c r="F29" s="27">
        <f t="shared" si="0"/>
        <v>1041.7</v>
      </c>
      <c r="G29" s="106">
        <f>G28+120</f>
        <v>27720</v>
      </c>
      <c r="H29" s="107">
        <v>0</v>
      </c>
      <c r="I29" s="108">
        <f t="shared" si="4"/>
        <v>0</v>
      </c>
      <c r="J29" s="100">
        <f t="shared" si="1"/>
        <v>0</v>
      </c>
      <c r="K29" s="109">
        <f t="shared" si="2"/>
        <v>3125100</v>
      </c>
      <c r="L29" s="109" t="s">
        <v>71</v>
      </c>
    </row>
    <row r="30" spans="1:12" ht="12.75" x14ac:dyDescent="0.2">
      <c r="A30" s="26">
        <v>29</v>
      </c>
      <c r="B30" s="31">
        <v>802</v>
      </c>
      <c r="C30" s="31">
        <v>8</v>
      </c>
      <c r="D30" s="28" t="s">
        <v>13</v>
      </c>
      <c r="E30" s="28">
        <v>530</v>
      </c>
      <c r="F30" s="27">
        <f t="shared" si="0"/>
        <v>583</v>
      </c>
      <c r="G30" s="106">
        <f>G29</f>
        <v>27720</v>
      </c>
      <c r="H30" s="107">
        <v>0</v>
      </c>
      <c r="I30" s="108">
        <f t="shared" si="4"/>
        <v>0</v>
      </c>
      <c r="J30" s="100">
        <f t="shared" si="1"/>
        <v>0</v>
      </c>
      <c r="K30" s="109">
        <f t="shared" si="2"/>
        <v>1749000</v>
      </c>
      <c r="L30" s="109" t="s">
        <v>71</v>
      </c>
    </row>
    <row r="31" spans="1:12" ht="12.75" x14ac:dyDescent="0.2">
      <c r="A31" s="26">
        <v>30</v>
      </c>
      <c r="B31" s="31">
        <v>803</v>
      </c>
      <c r="C31" s="31">
        <v>8</v>
      </c>
      <c r="D31" s="28" t="s">
        <v>13</v>
      </c>
      <c r="E31" s="28">
        <v>534</v>
      </c>
      <c r="F31" s="27">
        <f t="shared" si="0"/>
        <v>587.40000000000009</v>
      </c>
      <c r="G31" s="106">
        <f>G30</f>
        <v>27720</v>
      </c>
      <c r="H31" s="107">
        <v>0</v>
      </c>
      <c r="I31" s="108">
        <f t="shared" si="4"/>
        <v>0</v>
      </c>
      <c r="J31" s="100">
        <f t="shared" si="1"/>
        <v>0</v>
      </c>
      <c r="K31" s="109">
        <f t="shared" si="2"/>
        <v>1762200.0000000002</v>
      </c>
      <c r="L31" s="109" t="s">
        <v>71</v>
      </c>
    </row>
    <row r="32" spans="1:12" ht="12.75" x14ac:dyDescent="0.2">
      <c r="A32" s="26">
        <v>31</v>
      </c>
      <c r="B32" s="31">
        <v>804</v>
      </c>
      <c r="C32" s="31">
        <v>8</v>
      </c>
      <c r="D32" s="28" t="s">
        <v>12</v>
      </c>
      <c r="E32" s="28">
        <v>942</v>
      </c>
      <c r="F32" s="27">
        <f t="shared" si="0"/>
        <v>1036.2</v>
      </c>
      <c r="G32" s="106">
        <f>G31</f>
        <v>27720</v>
      </c>
      <c r="H32" s="107">
        <f t="shared" si="5"/>
        <v>26112240</v>
      </c>
      <c r="I32" s="108">
        <f t="shared" si="4"/>
        <v>28723464</v>
      </c>
      <c r="J32" s="100">
        <f t="shared" si="1"/>
        <v>60000</v>
      </c>
      <c r="K32" s="109">
        <f t="shared" si="2"/>
        <v>3108600</v>
      </c>
      <c r="L32" s="109" t="s">
        <v>70</v>
      </c>
    </row>
    <row r="33" spans="1:12" ht="12.75" x14ac:dyDescent="0.2">
      <c r="A33" s="26">
        <v>32</v>
      </c>
      <c r="B33" s="31">
        <v>901</v>
      </c>
      <c r="C33" s="31">
        <v>9</v>
      </c>
      <c r="D33" s="28" t="s">
        <v>12</v>
      </c>
      <c r="E33" s="28">
        <v>947</v>
      </c>
      <c r="F33" s="27">
        <f t="shared" si="0"/>
        <v>1041.7</v>
      </c>
      <c r="G33" s="106">
        <f>G32+120</f>
        <v>27840</v>
      </c>
      <c r="H33" s="107">
        <v>0</v>
      </c>
      <c r="I33" s="108">
        <f t="shared" si="4"/>
        <v>0</v>
      </c>
      <c r="J33" s="100">
        <f t="shared" si="1"/>
        <v>0</v>
      </c>
      <c r="K33" s="109">
        <f t="shared" si="2"/>
        <v>3125100</v>
      </c>
      <c r="L33" s="109" t="s">
        <v>71</v>
      </c>
    </row>
    <row r="34" spans="1:12" ht="12.75" x14ac:dyDescent="0.2">
      <c r="A34" s="26">
        <v>33</v>
      </c>
      <c r="B34" s="31">
        <v>902</v>
      </c>
      <c r="C34" s="31">
        <v>9</v>
      </c>
      <c r="D34" s="28" t="s">
        <v>13</v>
      </c>
      <c r="E34" s="28">
        <v>530</v>
      </c>
      <c r="F34" s="27">
        <f t="shared" si="0"/>
        <v>583</v>
      </c>
      <c r="G34" s="106">
        <f>G33</f>
        <v>27840</v>
      </c>
      <c r="H34" s="107">
        <v>0</v>
      </c>
      <c r="I34" s="108">
        <f t="shared" si="4"/>
        <v>0</v>
      </c>
      <c r="J34" s="100">
        <f t="shared" si="1"/>
        <v>0</v>
      </c>
      <c r="K34" s="109">
        <f t="shared" si="2"/>
        <v>1749000</v>
      </c>
      <c r="L34" s="109" t="s">
        <v>71</v>
      </c>
    </row>
    <row r="35" spans="1:12" ht="12.75" x14ac:dyDescent="0.2">
      <c r="A35" s="26">
        <v>34</v>
      </c>
      <c r="B35" s="31">
        <v>903</v>
      </c>
      <c r="C35" s="31">
        <v>9</v>
      </c>
      <c r="D35" s="28" t="s">
        <v>13</v>
      </c>
      <c r="E35" s="28">
        <v>534</v>
      </c>
      <c r="F35" s="27">
        <f t="shared" si="0"/>
        <v>587.40000000000009</v>
      </c>
      <c r="G35" s="106">
        <f>G34</f>
        <v>27840</v>
      </c>
      <c r="H35" s="107">
        <f t="shared" si="5"/>
        <v>14866560</v>
      </c>
      <c r="I35" s="108">
        <f t="shared" si="4"/>
        <v>16353216</v>
      </c>
      <c r="J35" s="100">
        <f t="shared" si="1"/>
        <v>34000</v>
      </c>
      <c r="K35" s="109">
        <f t="shared" si="2"/>
        <v>1762200.0000000002</v>
      </c>
      <c r="L35" s="109" t="s">
        <v>70</v>
      </c>
    </row>
    <row r="36" spans="1:12" ht="12.75" x14ac:dyDescent="0.2">
      <c r="A36" s="26">
        <v>35</v>
      </c>
      <c r="B36" s="31">
        <v>904</v>
      </c>
      <c r="C36" s="31">
        <v>9</v>
      </c>
      <c r="D36" s="28" t="s">
        <v>12</v>
      </c>
      <c r="E36" s="28">
        <v>942</v>
      </c>
      <c r="F36" s="27">
        <f t="shared" si="0"/>
        <v>1036.2</v>
      </c>
      <c r="G36" s="106">
        <f>G35</f>
        <v>27840</v>
      </c>
      <c r="H36" s="107">
        <f t="shared" si="5"/>
        <v>26225280</v>
      </c>
      <c r="I36" s="108">
        <f t="shared" si="4"/>
        <v>28847808</v>
      </c>
      <c r="J36" s="100">
        <f t="shared" si="1"/>
        <v>60000</v>
      </c>
      <c r="K36" s="109">
        <f t="shared" si="2"/>
        <v>3108600</v>
      </c>
      <c r="L36" s="109" t="s">
        <v>70</v>
      </c>
    </row>
    <row r="37" spans="1:12" ht="12.75" x14ac:dyDescent="0.2">
      <c r="A37" s="26">
        <v>36</v>
      </c>
      <c r="B37" s="31">
        <v>1002</v>
      </c>
      <c r="C37" s="31">
        <v>10</v>
      </c>
      <c r="D37" s="28" t="s">
        <v>13</v>
      </c>
      <c r="E37" s="28">
        <v>530</v>
      </c>
      <c r="F37" s="27">
        <f t="shared" si="0"/>
        <v>583</v>
      </c>
      <c r="G37" s="106">
        <f>G36+120</f>
        <v>27960</v>
      </c>
      <c r="H37" s="107">
        <v>0</v>
      </c>
      <c r="I37" s="108">
        <f t="shared" si="4"/>
        <v>0</v>
      </c>
      <c r="J37" s="100">
        <f t="shared" si="1"/>
        <v>0</v>
      </c>
      <c r="K37" s="109">
        <f t="shared" si="2"/>
        <v>1749000</v>
      </c>
      <c r="L37" s="109" t="s">
        <v>71</v>
      </c>
    </row>
    <row r="38" spans="1:12" ht="12.75" x14ac:dyDescent="0.2">
      <c r="A38" s="26">
        <v>37</v>
      </c>
      <c r="B38" s="31">
        <v>1003</v>
      </c>
      <c r="C38" s="31">
        <v>10</v>
      </c>
      <c r="D38" s="28" t="s">
        <v>13</v>
      </c>
      <c r="E38" s="28">
        <v>534</v>
      </c>
      <c r="F38" s="27">
        <f t="shared" si="0"/>
        <v>587.40000000000009</v>
      </c>
      <c r="G38" s="106">
        <f>G37</f>
        <v>27960</v>
      </c>
      <c r="H38" s="107">
        <f t="shared" si="5"/>
        <v>14930640</v>
      </c>
      <c r="I38" s="108">
        <f t="shared" si="4"/>
        <v>16423704</v>
      </c>
      <c r="J38" s="100">
        <f t="shared" si="1"/>
        <v>34000</v>
      </c>
      <c r="K38" s="109">
        <f t="shared" si="2"/>
        <v>1762200.0000000002</v>
      </c>
      <c r="L38" s="109" t="s">
        <v>70</v>
      </c>
    </row>
    <row r="39" spans="1:12" ht="12.75" x14ac:dyDescent="0.2">
      <c r="A39" s="26">
        <v>38</v>
      </c>
      <c r="B39" s="31">
        <v>1004</v>
      </c>
      <c r="C39" s="31">
        <v>10</v>
      </c>
      <c r="D39" s="28" t="s">
        <v>12</v>
      </c>
      <c r="E39" s="28">
        <v>942</v>
      </c>
      <c r="F39" s="27">
        <f t="shared" si="0"/>
        <v>1036.2</v>
      </c>
      <c r="G39" s="106">
        <f>G38</f>
        <v>27960</v>
      </c>
      <c r="H39" s="107">
        <f t="shared" si="5"/>
        <v>26338320</v>
      </c>
      <c r="I39" s="108">
        <f t="shared" si="4"/>
        <v>28972152</v>
      </c>
      <c r="J39" s="100">
        <f t="shared" si="1"/>
        <v>60500</v>
      </c>
      <c r="K39" s="109">
        <f t="shared" si="2"/>
        <v>3108600</v>
      </c>
      <c r="L39" s="109" t="s">
        <v>70</v>
      </c>
    </row>
    <row r="40" spans="1:12" ht="12.75" x14ac:dyDescent="0.2">
      <c r="A40" s="26">
        <v>39</v>
      </c>
      <c r="B40" s="31">
        <v>1101</v>
      </c>
      <c r="C40" s="31">
        <v>11</v>
      </c>
      <c r="D40" s="28" t="s">
        <v>12</v>
      </c>
      <c r="E40" s="28">
        <v>947</v>
      </c>
      <c r="F40" s="27">
        <f t="shared" si="0"/>
        <v>1041.7</v>
      </c>
      <c r="G40" s="106">
        <f>G39+120</f>
        <v>28080</v>
      </c>
      <c r="H40" s="107">
        <v>0</v>
      </c>
      <c r="I40" s="108">
        <f t="shared" si="4"/>
        <v>0</v>
      </c>
      <c r="J40" s="100">
        <f t="shared" si="1"/>
        <v>0</v>
      </c>
      <c r="K40" s="109">
        <f t="shared" si="2"/>
        <v>3125100</v>
      </c>
      <c r="L40" s="109" t="s">
        <v>71</v>
      </c>
    </row>
    <row r="41" spans="1:12" ht="12.75" x14ac:dyDescent="0.2">
      <c r="A41" s="26">
        <v>40</v>
      </c>
      <c r="B41" s="31">
        <v>1102</v>
      </c>
      <c r="C41" s="31">
        <v>11</v>
      </c>
      <c r="D41" s="28" t="s">
        <v>13</v>
      </c>
      <c r="E41" s="28">
        <v>645</v>
      </c>
      <c r="F41" s="27">
        <f t="shared" si="0"/>
        <v>709.50000000000011</v>
      </c>
      <c r="G41" s="106">
        <f>G40</f>
        <v>28080</v>
      </c>
      <c r="H41" s="107">
        <f t="shared" si="5"/>
        <v>18111600</v>
      </c>
      <c r="I41" s="108">
        <f t="shared" si="4"/>
        <v>19922760</v>
      </c>
      <c r="J41" s="100">
        <f t="shared" si="1"/>
        <v>41500</v>
      </c>
      <c r="K41" s="109">
        <f t="shared" si="2"/>
        <v>2128500.0000000005</v>
      </c>
      <c r="L41" s="109" t="s">
        <v>70</v>
      </c>
    </row>
    <row r="42" spans="1:12" ht="12.75" x14ac:dyDescent="0.2">
      <c r="A42" s="26">
        <v>41</v>
      </c>
      <c r="B42" s="31">
        <v>1103</v>
      </c>
      <c r="C42" s="31">
        <v>11</v>
      </c>
      <c r="D42" s="28" t="s">
        <v>13</v>
      </c>
      <c r="E42" s="28">
        <v>534</v>
      </c>
      <c r="F42" s="27">
        <f t="shared" si="0"/>
        <v>587.40000000000009</v>
      </c>
      <c r="G42" s="106">
        <f>G41</f>
        <v>28080</v>
      </c>
      <c r="H42" s="107">
        <v>0</v>
      </c>
      <c r="I42" s="108">
        <f t="shared" si="4"/>
        <v>0</v>
      </c>
      <c r="J42" s="100">
        <f t="shared" si="1"/>
        <v>0</v>
      </c>
      <c r="K42" s="109">
        <f t="shared" si="2"/>
        <v>1762200.0000000002</v>
      </c>
      <c r="L42" s="109" t="s">
        <v>71</v>
      </c>
    </row>
    <row r="43" spans="1:12" ht="12.75" x14ac:dyDescent="0.2">
      <c r="A43" s="26">
        <v>42</v>
      </c>
      <c r="B43" s="31">
        <v>1104</v>
      </c>
      <c r="C43" s="31">
        <v>11</v>
      </c>
      <c r="D43" s="28" t="s">
        <v>12</v>
      </c>
      <c r="E43" s="28">
        <v>942</v>
      </c>
      <c r="F43" s="27">
        <f t="shared" si="0"/>
        <v>1036.2</v>
      </c>
      <c r="G43" s="106">
        <f>G42</f>
        <v>28080</v>
      </c>
      <c r="H43" s="107">
        <v>0</v>
      </c>
      <c r="I43" s="108">
        <f t="shared" si="4"/>
        <v>0</v>
      </c>
      <c r="J43" s="100">
        <f t="shared" si="1"/>
        <v>0</v>
      </c>
      <c r="K43" s="109">
        <f t="shared" si="2"/>
        <v>3108600</v>
      </c>
      <c r="L43" s="109" t="s">
        <v>71</v>
      </c>
    </row>
    <row r="44" spans="1:12" ht="12.75" x14ac:dyDescent="0.2">
      <c r="A44" s="26">
        <v>43</v>
      </c>
      <c r="B44" s="31">
        <v>1201</v>
      </c>
      <c r="C44" s="31">
        <v>12</v>
      </c>
      <c r="D44" s="28" t="s">
        <v>12</v>
      </c>
      <c r="E44" s="28">
        <v>947</v>
      </c>
      <c r="F44" s="27">
        <f t="shared" si="0"/>
        <v>1041.7</v>
      </c>
      <c r="G44" s="106">
        <f>G43+120</f>
        <v>28200</v>
      </c>
      <c r="H44" s="107">
        <f t="shared" si="5"/>
        <v>26705400</v>
      </c>
      <c r="I44" s="108">
        <f t="shared" si="4"/>
        <v>29375940</v>
      </c>
      <c r="J44" s="100">
        <f t="shared" si="1"/>
        <v>61000</v>
      </c>
      <c r="K44" s="109">
        <f t="shared" si="2"/>
        <v>3125100</v>
      </c>
      <c r="L44" s="109" t="s">
        <v>70</v>
      </c>
    </row>
    <row r="45" spans="1:12" ht="12.75" x14ac:dyDescent="0.2">
      <c r="A45" s="26">
        <v>44</v>
      </c>
      <c r="B45" s="31">
        <v>1202</v>
      </c>
      <c r="C45" s="31">
        <v>12</v>
      </c>
      <c r="D45" s="28" t="s">
        <v>13</v>
      </c>
      <c r="E45" s="28">
        <v>645</v>
      </c>
      <c r="F45" s="27">
        <f t="shared" si="0"/>
        <v>709.50000000000011</v>
      </c>
      <c r="G45" s="106">
        <f>G44</f>
        <v>28200</v>
      </c>
      <c r="H45" s="107">
        <v>0</v>
      </c>
      <c r="I45" s="108">
        <f t="shared" si="4"/>
        <v>0</v>
      </c>
      <c r="J45" s="100">
        <f t="shared" si="1"/>
        <v>0</v>
      </c>
      <c r="K45" s="109">
        <f t="shared" si="2"/>
        <v>2128500.0000000005</v>
      </c>
      <c r="L45" s="109" t="s">
        <v>71</v>
      </c>
    </row>
    <row r="46" spans="1:12" ht="12.75" x14ac:dyDescent="0.2">
      <c r="A46" s="26">
        <v>45</v>
      </c>
      <c r="B46" s="31">
        <v>1203</v>
      </c>
      <c r="C46" s="31">
        <v>12</v>
      </c>
      <c r="D46" s="28" t="s">
        <v>13</v>
      </c>
      <c r="E46" s="28">
        <v>647</v>
      </c>
      <c r="F46" s="27">
        <f t="shared" si="0"/>
        <v>711.7</v>
      </c>
      <c r="G46" s="106">
        <f>G45</f>
        <v>28200</v>
      </c>
      <c r="H46" s="107">
        <v>0</v>
      </c>
      <c r="I46" s="108">
        <f t="shared" si="4"/>
        <v>0</v>
      </c>
      <c r="J46" s="100">
        <f t="shared" si="1"/>
        <v>0</v>
      </c>
      <c r="K46" s="109">
        <f t="shared" si="2"/>
        <v>2135100</v>
      </c>
      <c r="L46" s="109" t="s">
        <v>71</v>
      </c>
    </row>
    <row r="47" spans="1:12" ht="12.75" x14ac:dyDescent="0.2">
      <c r="A47" s="26">
        <v>46</v>
      </c>
      <c r="B47" s="31">
        <v>1204</v>
      </c>
      <c r="C47" s="31">
        <v>12</v>
      </c>
      <c r="D47" s="28" t="s">
        <v>12</v>
      </c>
      <c r="E47" s="28">
        <v>942</v>
      </c>
      <c r="F47" s="27">
        <f t="shared" si="0"/>
        <v>1036.2</v>
      </c>
      <c r="G47" s="106">
        <f>G46</f>
        <v>28200</v>
      </c>
      <c r="H47" s="107">
        <f t="shared" si="5"/>
        <v>26564400</v>
      </c>
      <c r="I47" s="108">
        <f t="shared" si="4"/>
        <v>29220840</v>
      </c>
      <c r="J47" s="100">
        <f t="shared" si="1"/>
        <v>61000</v>
      </c>
      <c r="K47" s="109">
        <f t="shared" si="2"/>
        <v>3108600</v>
      </c>
      <c r="L47" s="109" t="s">
        <v>70</v>
      </c>
    </row>
    <row r="48" spans="1:12" ht="12.75" x14ac:dyDescent="0.2">
      <c r="A48" s="26">
        <v>47</v>
      </c>
      <c r="B48" s="35">
        <v>1301</v>
      </c>
      <c r="C48" s="35">
        <v>13</v>
      </c>
      <c r="D48" s="28" t="s">
        <v>12</v>
      </c>
      <c r="E48" s="28">
        <v>947</v>
      </c>
      <c r="F48" s="27">
        <f t="shared" si="0"/>
        <v>1041.7</v>
      </c>
      <c r="G48" s="106">
        <f>G47+120</f>
        <v>28320</v>
      </c>
      <c r="H48" s="107">
        <f t="shared" ref="H48:H108" si="6">E48*G48</f>
        <v>26819040</v>
      </c>
      <c r="I48" s="108">
        <f t="shared" si="4"/>
        <v>29500944</v>
      </c>
      <c r="J48" s="100">
        <f t="shared" si="1"/>
        <v>61500</v>
      </c>
      <c r="K48" s="109">
        <f t="shared" ref="K48:K111" si="7">F48*3000</f>
        <v>3125100</v>
      </c>
      <c r="L48" s="109" t="s">
        <v>70</v>
      </c>
    </row>
    <row r="49" spans="1:12" ht="12.75" x14ac:dyDescent="0.2">
      <c r="A49" s="26">
        <v>48</v>
      </c>
      <c r="B49" s="35">
        <v>1302</v>
      </c>
      <c r="C49" s="35">
        <v>13</v>
      </c>
      <c r="D49" s="28" t="s">
        <v>13</v>
      </c>
      <c r="E49" s="28">
        <v>668</v>
      </c>
      <c r="F49" s="27">
        <f t="shared" si="0"/>
        <v>734.80000000000007</v>
      </c>
      <c r="G49" s="106">
        <f>G48</f>
        <v>28320</v>
      </c>
      <c r="H49" s="107">
        <v>0</v>
      </c>
      <c r="I49" s="108">
        <f t="shared" si="4"/>
        <v>0</v>
      </c>
      <c r="J49" s="100">
        <f t="shared" si="1"/>
        <v>0</v>
      </c>
      <c r="K49" s="109">
        <f t="shared" si="7"/>
        <v>2204400</v>
      </c>
      <c r="L49" s="109" t="s">
        <v>71</v>
      </c>
    </row>
    <row r="50" spans="1:12" ht="12.75" x14ac:dyDescent="0.2">
      <c r="A50" s="26">
        <v>49</v>
      </c>
      <c r="B50" s="35">
        <v>1303</v>
      </c>
      <c r="C50" s="35">
        <v>13</v>
      </c>
      <c r="D50" s="28" t="s">
        <v>13</v>
      </c>
      <c r="E50" s="28">
        <v>647</v>
      </c>
      <c r="F50" s="27">
        <f t="shared" si="0"/>
        <v>711.7</v>
      </c>
      <c r="G50" s="106">
        <f>G49</f>
        <v>28320</v>
      </c>
      <c r="H50" s="107">
        <v>0</v>
      </c>
      <c r="I50" s="108">
        <f t="shared" si="4"/>
        <v>0</v>
      </c>
      <c r="J50" s="100">
        <f t="shared" si="1"/>
        <v>0</v>
      </c>
      <c r="K50" s="109">
        <f t="shared" si="7"/>
        <v>2135100</v>
      </c>
      <c r="L50" s="109" t="s">
        <v>71</v>
      </c>
    </row>
    <row r="51" spans="1:12" ht="12.75" x14ac:dyDescent="0.2">
      <c r="A51" s="26">
        <v>50</v>
      </c>
      <c r="B51" s="35">
        <v>1304</v>
      </c>
      <c r="C51" s="35">
        <v>13</v>
      </c>
      <c r="D51" s="28" t="s">
        <v>12</v>
      </c>
      <c r="E51" s="28">
        <v>942</v>
      </c>
      <c r="F51" s="27">
        <f t="shared" si="0"/>
        <v>1036.2</v>
      </c>
      <c r="G51" s="106">
        <f>G50</f>
        <v>28320</v>
      </c>
      <c r="H51" s="107">
        <f t="shared" si="6"/>
        <v>26677440</v>
      </c>
      <c r="I51" s="108">
        <f t="shared" si="4"/>
        <v>29345184</v>
      </c>
      <c r="J51" s="100">
        <f t="shared" si="1"/>
        <v>61000</v>
      </c>
      <c r="K51" s="109">
        <f t="shared" si="7"/>
        <v>3108600</v>
      </c>
      <c r="L51" s="109" t="s">
        <v>70</v>
      </c>
    </row>
    <row r="52" spans="1:12" ht="12.75" x14ac:dyDescent="0.2">
      <c r="A52" s="26">
        <v>51</v>
      </c>
      <c r="B52" s="35">
        <v>1401</v>
      </c>
      <c r="C52" s="35">
        <v>14</v>
      </c>
      <c r="D52" s="28" t="s">
        <v>12</v>
      </c>
      <c r="E52" s="28">
        <v>947</v>
      </c>
      <c r="F52" s="27">
        <f t="shared" si="0"/>
        <v>1041.7</v>
      </c>
      <c r="G52" s="106">
        <f>G51+120</f>
        <v>28440</v>
      </c>
      <c r="H52" s="107">
        <v>0</v>
      </c>
      <c r="I52" s="108">
        <f t="shared" si="4"/>
        <v>0</v>
      </c>
      <c r="J52" s="100">
        <f t="shared" si="1"/>
        <v>0</v>
      </c>
      <c r="K52" s="109">
        <f t="shared" si="7"/>
        <v>3125100</v>
      </c>
      <c r="L52" s="109" t="s">
        <v>71</v>
      </c>
    </row>
    <row r="53" spans="1:12" ht="12.75" x14ac:dyDescent="0.2">
      <c r="A53" s="26">
        <v>52</v>
      </c>
      <c r="B53" s="35">
        <v>1402</v>
      </c>
      <c r="C53" s="35">
        <v>14</v>
      </c>
      <c r="D53" s="28" t="s">
        <v>13</v>
      </c>
      <c r="E53" s="28">
        <v>668</v>
      </c>
      <c r="F53" s="27">
        <f t="shared" si="0"/>
        <v>734.80000000000007</v>
      </c>
      <c r="G53" s="106">
        <f>G52</f>
        <v>28440</v>
      </c>
      <c r="H53" s="107">
        <v>0</v>
      </c>
      <c r="I53" s="108">
        <f t="shared" si="4"/>
        <v>0</v>
      </c>
      <c r="J53" s="100">
        <f t="shared" si="1"/>
        <v>0</v>
      </c>
      <c r="K53" s="109">
        <f t="shared" si="7"/>
        <v>2204400</v>
      </c>
      <c r="L53" s="109" t="s">
        <v>71</v>
      </c>
    </row>
    <row r="54" spans="1:12" ht="12.75" x14ac:dyDescent="0.2">
      <c r="A54" s="26">
        <v>53</v>
      </c>
      <c r="B54" s="35">
        <v>1403</v>
      </c>
      <c r="C54" s="35">
        <v>14</v>
      </c>
      <c r="D54" s="28" t="s">
        <v>13</v>
      </c>
      <c r="E54" s="28">
        <v>670</v>
      </c>
      <c r="F54" s="27">
        <f t="shared" si="0"/>
        <v>737.00000000000011</v>
      </c>
      <c r="G54" s="106">
        <f>G53</f>
        <v>28440</v>
      </c>
      <c r="H54" s="107">
        <f t="shared" si="6"/>
        <v>19054800</v>
      </c>
      <c r="I54" s="108">
        <f t="shared" si="4"/>
        <v>20960280</v>
      </c>
      <c r="J54" s="100">
        <f t="shared" si="1"/>
        <v>43500</v>
      </c>
      <c r="K54" s="109">
        <f t="shared" si="7"/>
        <v>2211000.0000000005</v>
      </c>
      <c r="L54" s="109" t="s">
        <v>70</v>
      </c>
    </row>
    <row r="55" spans="1:12" ht="12.75" x14ac:dyDescent="0.2">
      <c r="A55" s="26">
        <v>54</v>
      </c>
      <c r="B55" s="35">
        <v>1404</v>
      </c>
      <c r="C55" s="35">
        <v>14</v>
      </c>
      <c r="D55" s="28" t="s">
        <v>12</v>
      </c>
      <c r="E55" s="28">
        <v>942</v>
      </c>
      <c r="F55" s="27">
        <f t="shared" si="0"/>
        <v>1036.2</v>
      </c>
      <c r="G55" s="106">
        <f>G54</f>
        <v>28440</v>
      </c>
      <c r="H55" s="107">
        <v>0</v>
      </c>
      <c r="I55" s="108">
        <f t="shared" si="4"/>
        <v>0</v>
      </c>
      <c r="J55" s="100">
        <f t="shared" si="1"/>
        <v>0</v>
      </c>
      <c r="K55" s="109">
        <f t="shared" si="7"/>
        <v>3108600</v>
      </c>
      <c r="L55" s="109" t="s">
        <v>71</v>
      </c>
    </row>
    <row r="56" spans="1:12" ht="12.75" x14ac:dyDescent="0.2">
      <c r="A56" s="26">
        <v>55</v>
      </c>
      <c r="B56" s="35">
        <v>1501</v>
      </c>
      <c r="C56" s="35">
        <v>15</v>
      </c>
      <c r="D56" s="28" t="s">
        <v>12</v>
      </c>
      <c r="E56" s="28">
        <v>1015</v>
      </c>
      <c r="F56" s="27">
        <f t="shared" si="0"/>
        <v>1116.5</v>
      </c>
      <c r="G56" s="106">
        <f>G55+120</f>
        <v>28560</v>
      </c>
      <c r="H56" s="107">
        <v>0</v>
      </c>
      <c r="I56" s="108">
        <f t="shared" si="4"/>
        <v>0</v>
      </c>
      <c r="J56" s="100">
        <f t="shared" si="1"/>
        <v>0</v>
      </c>
      <c r="K56" s="109">
        <f t="shared" si="7"/>
        <v>3349500</v>
      </c>
      <c r="L56" s="109" t="s">
        <v>71</v>
      </c>
    </row>
    <row r="57" spans="1:12" ht="12.75" x14ac:dyDescent="0.2">
      <c r="A57" s="26">
        <v>56</v>
      </c>
      <c r="B57" s="35">
        <v>1502</v>
      </c>
      <c r="C57" s="35">
        <v>15</v>
      </c>
      <c r="D57" s="28" t="s">
        <v>13</v>
      </c>
      <c r="E57" s="28">
        <v>668</v>
      </c>
      <c r="F57" s="27">
        <f t="shared" si="0"/>
        <v>734.80000000000007</v>
      </c>
      <c r="G57" s="106">
        <f>G56</f>
        <v>28560</v>
      </c>
      <c r="H57" s="107">
        <v>0</v>
      </c>
      <c r="I57" s="108">
        <f t="shared" si="4"/>
        <v>0</v>
      </c>
      <c r="J57" s="100">
        <f t="shared" si="1"/>
        <v>0</v>
      </c>
      <c r="K57" s="109">
        <f t="shared" si="7"/>
        <v>2204400</v>
      </c>
      <c r="L57" s="109" t="s">
        <v>71</v>
      </c>
    </row>
    <row r="58" spans="1:12" ht="12.75" x14ac:dyDescent="0.2">
      <c r="A58" s="26">
        <v>57</v>
      </c>
      <c r="B58" s="35">
        <v>1503</v>
      </c>
      <c r="C58" s="35">
        <v>15</v>
      </c>
      <c r="D58" s="28" t="s">
        <v>13</v>
      </c>
      <c r="E58" s="28">
        <v>670</v>
      </c>
      <c r="F58" s="27">
        <f t="shared" si="0"/>
        <v>737.00000000000011</v>
      </c>
      <c r="G58" s="106">
        <f>G57</f>
        <v>28560</v>
      </c>
      <c r="H58" s="107">
        <f t="shared" si="6"/>
        <v>19135200</v>
      </c>
      <c r="I58" s="108">
        <f t="shared" si="4"/>
        <v>21048720</v>
      </c>
      <c r="J58" s="100">
        <f t="shared" si="1"/>
        <v>44000</v>
      </c>
      <c r="K58" s="109">
        <f t="shared" si="7"/>
        <v>2211000.0000000005</v>
      </c>
      <c r="L58" s="109" t="s">
        <v>70</v>
      </c>
    </row>
    <row r="59" spans="1:12" ht="12.75" x14ac:dyDescent="0.2">
      <c r="A59" s="26">
        <v>58</v>
      </c>
      <c r="B59" s="35">
        <v>1504</v>
      </c>
      <c r="C59" s="35">
        <v>15</v>
      </c>
      <c r="D59" s="28" t="s">
        <v>12</v>
      </c>
      <c r="E59" s="28">
        <v>952</v>
      </c>
      <c r="F59" s="27">
        <f t="shared" si="0"/>
        <v>1047.2</v>
      </c>
      <c r="G59" s="106">
        <f>G58</f>
        <v>28560</v>
      </c>
      <c r="H59" s="107">
        <v>0</v>
      </c>
      <c r="I59" s="108">
        <f t="shared" si="4"/>
        <v>0</v>
      </c>
      <c r="J59" s="100">
        <f t="shared" si="1"/>
        <v>0</v>
      </c>
      <c r="K59" s="109">
        <f t="shared" si="7"/>
        <v>3141600</v>
      </c>
      <c r="L59" s="109" t="s">
        <v>71</v>
      </c>
    </row>
    <row r="60" spans="1:12" ht="12.75" x14ac:dyDescent="0.2">
      <c r="A60" s="26">
        <v>59</v>
      </c>
      <c r="B60" s="35">
        <v>1601</v>
      </c>
      <c r="C60" s="35">
        <v>16</v>
      </c>
      <c r="D60" s="28" t="s">
        <v>20</v>
      </c>
      <c r="E60" s="28">
        <v>1229</v>
      </c>
      <c r="F60" s="27">
        <f t="shared" si="0"/>
        <v>1351.9</v>
      </c>
      <c r="G60" s="106">
        <f>G59+120</f>
        <v>28680</v>
      </c>
      <c r="H60" s="107">
        <f t="shared" si="6"/>
        <v>35247720</v>
      </c>
      <c r="I60" s="108">
        <f t="shared" si="4"/>
        <v>38772492</v>
      </c>
      <c r="J60" s="100">
        <f t="shared" si="1"/>
        <v>81000</v>
      </c>
      <c r="K60" s="109">
        <f t="shared" si="7"/>
        <v>4055700.0000000005</v>
      </c>
      <c r="L60" s="109" t="s">
        <v>70</v>
      </c>
    </row>
    <row r="61" spans="1:12" ht="12.75" x14ac:dyDescent="0.2">
      <c r="A61" s="26">
        <v>60</v>
      </c>
      <c r="B61" s="35">
        <v>1602</v>
      </c>
      <c r="C61" s="35">
        <v>16</v>
      </c>
      <c r="D61" s="28" t="s">
        <v>13</v>
      </c>
      <c r="E61" s="28">
        <v>668</v>
      </c>
      <c r="F61" s="27">
        <f t="shared" si="0"/>
        <v>734.80000000000007</v>
      </c>
      <c r="G61" s="106">
        <f>G60</f>
        <v>28680</v>
      </c>
      <c r="H61" s="107">
        <v>0</v>
      </c>
      <c r="I61" s="108">
        <f t="shared" si="4"/>
        <v>0</v>
      </c>
      <c r="J61" s="100">
        <f t="shared" si="1"/>
        <v>0</v>
      </c>
      <c r="K61" s="109">
        <f t="shared" si="7"/>
        <v>2204400</v>
      </c>
      <c r="L61" s="109" t="s">
        <v>71</v>
      </c>
    </row>
    <row r="62" spans="1:12" ht="12.75" x14ac:dyDescent="0.2">
      <c r="A62" s="26">
        <v>61</v>
      </c>
      <c r="B62" s="35">
        <v>1603</v>
      </c>
      <c r="C62" s="35">
        <v>16</v>
      </c>
      <c r="D62" s="28" t="s">
        <v>13</v>
      </c>
      <c r="E62" s="28">
        <v>670</v>
      </c>
      <c r="F62" s="27">
        <f t="shared" si="0"/>
        <v>737.00000000000011</v>
      </c>
      <c r="G62" s="106">
        <f>G61</f>
        <v>28680</v>
      </c>
      <c r="H62" s="107">
        <v>0</v>
      </c>
      <c r="I62" s="108">
        <f t="shared" si="4"/>
        <v>0</v>
      </c>
      <c r="J62" s="100">
        <f t="shared" si="1"/>
        <v>0</v>
      </c>
      <c r="K62" s="109">
        <f t="shared" si="7"/>
        <v>2211000.0000000005</v>
      </c>
      <c r="L62" s="109" t="s">
        <v>71</v>
      </c>
    </row>
    <row r="63" spans="1:12" ht="12.75" x14ac:dyDescent="0.2">
      <c r="A63" s="26">
        <v>62</v>
      </c>
      <c r="B63" s="35">
        <v>1604</v>
      </c>
      <c r="C63" s="35">
        <v>16</v>
      </c>
      <c r="D63" s="28" t="s">
        <v>13</v>
      </c>
      <c r="E63" s="28">
        <v>746</v>
      </c>
      <c r="F63" s="27">
        <f t="shared" si="0"/>
        <v>820.6</v>
      </c>
      <c r="G63" s="106">
        <f>G62</f>
        <v>28680</v>
      </c>
      <c r="H63" s="107">
        <f t="shared" si="6"/>
        <v>21395280</v>
      </c>
      <c r="I63" s="108">
        <f t="shared" si="4"/>
        <v>23534808</v>
      </c>
      <c r="J63" s="100">
        <f t="shared" si="1"/>
        <v>49000</v>
      </c>
      <c r="K63" s="109">
        <f t="shared" si="7"/>
        <v>2461800</v>
      </c>
      <c r="L63" s="109" t="s">
        <v>70</v>
      </c>
    </row>
    <row r="64" spans="1:12" ht="12.75" x14ac:dyDescent="0.2">
      <c r="A64" s="26">
        <v>63</v>
      </c>
      <c r="B64" s="37">
        <v>1702</v>
      </c>
      <c r="C64" s="35">
        <v>17</v>
      </c>
      <c r="D64" s="28" t="s">
        <v>13</v>
      </c>
      <c r="E64" s="28">
        <v>668</v>
      </c>
      <c r="F64" s="27">
        <f t="shared" si="0"/>
        <v>734.80000000000007</v>
      </c>
      <c r="G64" s="106">
        <f>G63+120</f>
        <v>28800</v>
      </c>
      <c r="H64" s="125">
        <v>0</v>
      </c>
      <c r="I64" s="108">
        <f t="shared" si="4"/>
        <v>0</v>
      </c>
      <c r="J64" s="100">
        <f t="shared" si="1"/>
        <v>0</v>
      </c>
      <c r="K64" s="109">
        <f t="shared" si="7"/>
        <v>2204400</v>
      </c>
      <c r="L64" s="109" t="s">
        <v>71</v>
      </c>
    </row>
    <row r="65" spans="1:12" ht="12.75" x14ac:dyDescent="0.2">
      <c r="A65" s="26">
        <v>64</v>
      </c>
      <c r="B65" s="37">
        <v>1703</v>
      </c>
      <c r="C65" s="35">
        <v>17</v>
      </c>
      <c r="D65" s="28" t="s">
        <v>13</v>
      </c>
      <c r="E65" s="28">
        <v>670</v>
      </c>
      <c r="F65" s="27">
        <f t="shared" si="0"/>
        <v>737.00000000000011</v>
      </c>
      <c r="G65" s="106">
        <f>G64</f>
        <v>28800</v>
      </c>
      <c r="H65" s="125">
        <v>0</v>
      </c>
      <c r="I65" s="108">
        <f t="shared" si="4"/>
        <v>0</v>
      </c>
      <c r="J65" s="100">
        <f t="shared" si="1"/>
        <v>0</v>
      </c>
      <c r="K65" s="109">
        <f t="shared" si="7"/>
        <v>2211000.0000000005</v>
      </c>
      <c r="L65" s="109" t="s">
        <v>71</v>
      </c>
    </row>
    <row r="66" spans="1:12" ht="12.75" x14ac:dyDescent="0.2">
      <c r="A66" s="26">
        <v>65</v>
      </c>
      <c r="B66" s="37">
        <v>1704</v>
      </c>
      <c r="C66" s="35">
        <v>17</v>
      </c>
      <c r="D66" s="28" t="s">
        <v>12</v>
      </c>
      <c r="E66" s="28">
        <v>952</v>
      </c>
      <c r="F66" s="27">
        <f t="shared" ref="F66:F119" si="8">E66*1.1</f>
        <v>1047.2</v>
      </c>
      <c r="G66" s="106">
        <f>G65</f>
        <v>28800</v>
      </c>
      <c r="H66" s="125">
        <v>0</v>
      </c>
      <c r="I66" s="108">
        <f t="shared" si="4"/>
        <v>0</v>
      </c>
      <c r="J66" s="100">
        <f t="shared" ref="J66:J119" si="9">MROUND((I66*0.025/12),500)</f>
        <v>0</v>
      </c>
      <c r="K66" s="109">
        <f t="shared" si="7"/>
        <v>3141600</v>
      </c>
      <c r="L66" s="109" t="s">
        <v>71</v>
      </c>
    </row>
    <row r="67" spans="1:12" ht="12.75" x14ac:dyDescent="0.2">
      <c r="A67" s="26">
        <v>66</v>
      </c>
      <c r="B67" s="37">
        <v>1801</v>
      </c>
      <c r="C67" s="37">
        <v>18</v>
      </c>
      <c r="D67" s="28" t="s">
        <v>12</v>
      </c>
      <c r="E67" s="28">
        <v>1015</v>
      </c>
      <c r="F67" s="27">
        <f t="shared" si="8"/>
        <v>1116.5</v>
      </c>
      <c r="G67" s="106">
        <f>G66+120</f>
        <v>28920</v>
      </c>
      <c r="H67" s="125">
        <f t="shared" si="6"/>
        <v>29353800</v>
      </c>
      <c r="I67" s="108">
        <f t="shared" ref="I67:I119" si="10">ROUND(H67*1.1,0)</f>
        <v>32289180</v>
      </c>
      <c r="J67" s="100">
        <f t="shared" si="9"/>
        <v>67500</v>
      </c>
      <c r="K67" s="109">
        <f t="shared" si="7"/>
        <v>3349500</v>
      </c>
      <c r="L67" s="109" t="s">
        <v>70</v>
      </c>
    </row>
    <row r="68" spans="1:12" ht="12.75" x14ac:dyDescent="0.2">
      <c r="A68" s="26">
        <v>67</v>
      </c>
      <c r="B68" s="37">
        <v>1802</v>
      </c>
      <c r="C68" s="37">
        <v>18</v>
      </c>
      <c r="D68" s="28" t="s">
        <v>13</v>
      </c>
      <c r="E68" s="28">
        <v>668</v>
      </c>
      <c r="F68" s="27">
        <f t="shared" si="8"/>
        <v>734.80000000000007</v>
      </c>
      <c r="G68" s="106">
        <f>G67</f>
        <v>28920</v>
      </c>
      <c r="H68" s="125">
        <v>0</v>
      </c>
      <c r="I68" s="108">
        <f t="shared" si="10"/>
        <v>0</v>
      </c>
      <c r="J68" s="100">
        <f t="shared" si="9"/>
        <v>0</v>
      </c>
      <c r="K68" s="109">
        <f t="shared" si="7"/>
        <v>2204400</v>
      </c>
      <c r="L68" s="109" t="s">
        <v>71</v>
      </c>
    </row>
    <row r="69" spans="1:12" ht="12.75" x14ac:dyDescent="0.2">
      <c r="A69" s="26">
        <v>68</v>
      </c>
      <c r="B69" s="37">
        <v>1803</v>
      </c>
      <c r="C69" s="37">
        <v>18</v>
      </c>
      <c r="D69" s="28" t="s">
        <v>13</v>
      </c>
      <c r="E69" s="28">
        <v>670</v>
      </c>
      <c r="F69" s="27">
        <f t="shared" si="8"/>
        <v>737.00000000000011</v>
      </c>
      <c r="G69" s="106">
        <f>G68</f>
        <v>28920</v>
      </c>
      <c r="H69" s="125">
        <v>0</v>
      </c>
      <c r="I69" s="108">
        <f t="shared" si="10"/>
        <v>0</v>
      </c>
      <c r="J69" s="100">
        <f t="shared" si="9"/>
        <v>0</v>
      </c>
      <c r="K69" s="109">
        <f t="shared" si="7"/>
        <v>2211000.0000000005</v>
      </c>
      <c r="L69" s="109" t="s">
        <v>71</v>
      </c>
    </row>
    <row r="70" spans="1:12" ht="12.75" x14ac:dyDescent="0.2">
      <c r="A70" s="26">
        <v>69</v>
      </c>
      <c r="B70" s="94">
        <v>1804</v>
      </c>
      <c r="C70" s="94">
        <v>18</v>
      </c>
      <c r="D70" s="28" t="s">
        <v>12</v>
      </c>
      <c r="E70" s="28">
        <v>952</v>
      </c>
      <c r="F70" s="27">
        <f t="shared" si="8"/>
        <v>1047.2</v>
      </c>
      <c r="G70" s="106">
        <f>G69</f>
        <v>28920</v>
      </c>
      <c r="H70" s="125">
        <f t="shared" si="6"/>
        <v>27531840</v>
      </c>
      <c r="I70" s="108">
        <f t="shared" si="10"/>
        <v>30285024</v>
      </c>
      <c r="J70" s="100">
        <f t="shared" si="9"/>
        <v>63000</v>
      </c>
      <c r="K70" s="109">
        <f t="shared" si="7"/>
        <v>3141600</v>
      </c>
      <c r="L70" s="109" t="s">
        <v>70</v>
      </c>
    </row>
    <row r="71" spans="1:12" ht="12.75" x14ac:dyDescent="0.2">
      <c r="A71" s="26">
        <v>70</v>
      </c>
      <c r="B71" s="31">
        <v>1901</v>
      </c>
      <c r="C71" s="31">
        <v>19</v>
      </c>
      <c r="D71" s="28" t="s">
        <v>12</v>
      </c>
      <c r="E71" s="28">
        <v>1015</v>
      </c>
      <c r="F71" s="27">
        <f t="shared" si="8"/>
        <v>1116.5</v>
      </c>
      <c r="G71" s="106">
        <f>G70+120</f>
        <v>29040</v>
      </c>
      <c r="H71" s="125">
        <v>0</v>
      </c>
      <c r="I71" s="108">
        <f t="shared" si="10"/>
        <v>0</v>
      </c>
      <c r="J71" s="100">
        <f t="shared" si="9"/>
        <v>0</v>
      </c>
      <c r="K71" s="109">
        <f t="shared" si="7"/>
        <v>3349500</v>
      </c>
      <c r="L71" s="109" t="s">
        <v>71</v>
      </c>
    </row>
    <row r="72" spans="1:12" ht="12.75" x14ac:dyDescent="0.2">
      <c r="A72" s="26">
        <v>71</v>
      </c>
      <c r="B72" s="31">
        <v>1902</v>
      </c>
      <c r="C72" s="31">
        <v>19</v>
      </c>
      <c r="D72" s="28" t="s">
        <v>13</v>
      </c>
      <c r="E72" s="28">
        <v>668</v>
      </c>
      <c r="F72" s="27">
        <f t="shared" si="8"/>
        <v>734.80000000000007</v>
      </c>
      <c r="G72" s="106">
        <f>G71</f>
        <v>29040</v>
      </c>
      <c r="H72" s="125">
        <v>0</v>
      </c>
      <c r="I72" s="108">
        <f t="shared" si="10"/>
        <v>0</v>
      </c>
      <c r="J72" s="100">
        <f t="shared" si="9"/>
        <v>0</v>
      </c>
      <c r="K72" s="109">
        <f t="shared" si="7"/>
        <v>2204400</v>
      </c>
      <c r="L72" s="109" t="s">
        <v>71</v>
      </c>
    </row>
    <row r="73" spans="1:12" ht="12.75" x14ac:dyDescent="0.2">
      <c r="A73" s="26">
        <v>72</v>
      </c>
      <c r="B73" s="31">
        <v>1903</v>
      </c>
      <c r="C73" s="31">
        <v>19</v>
      </c>
      <c r="D73" s="28" t="s">
        <v>13</v>
      </c>
      <c r="E73" s="28">
        <v>670</v>
      </c>
      <c r="F73" s="27">
        <f t="shared" si="8"/>
        <v>737.00000000000011</v>
      </c>
      <c r="G73" s="106">
        <f>G72</f>
        <v>29040</v>
      </c>
      <c r="H73" s="125">
        <f t="shared" si="6"/>
        <v>19456800</v>
      </c>
      <c r="I73" s="108">
        <f t="shared" si="10"/>
        <v>21402480</v>
      </c>
      <c r="J73" s="100">
        <f t="shared" si="9"/>
        <v>44500</v>
      </c>
      <c r="K73" s="109">
        <f t="shared" si="7"/>
        <v>2211000.0000000005</v>
      </c>
      <c r="L73" s="109" t="s">
        <v>70</v>
      </c>
    </row>
    <row r="74" spans="1:12" ht="12.75" x14ac:dyDescent="0.2">
      <c r="A74" s="26">
        <v>73</v>
      </c>
      <c r="B74" s="31">
        <v>1904</v>
      </c>
      <c r="C74" s="31">
        <v>19</v>
      </c>
      <c r="D74" s="28" t="s">
        <v>12</v>
      </c>
      <c r="E74" s="28">
        <v>952</v>
      </c>
      <c r="F74" s="27">
        <f t="shared" si="8"/>
        <v>1047.2</v>
      </c>
      <c r="G74" s="106">
        <f>G73</f>
        <v>29040</v>
      </c>
      <c r="H74" s="125">
        <f t="shared" si="6"/>
        <v>27646080</v>
      </c>
      <c r="I74" s="108">
        <f t="shared" si="10"/>
        <v>30410688</v>
      </c>
      <c r="J74" s="100">
        <f t="shared" si="9"/>
        <v>63500</v>
      </c>
      <c r="K74" s="109">
        <f t="shared" si="7"/>
        <v>3141600</v>
      </c>
      <c r="L74" s="109" t="s">
        <v>70</v>
      </c>
    </row>
    <row r="75" spans="1:12" ht="12.75" x14ac:dyDescent="0.2">
      <c r="A75" s="26">
        <v>74</v>
      </c>
      <c r="B75" s="31">
        <v>2001</v>
      </c>
      <c r="C75" s="31">
        <v>20</v>
      </c>
      <c r="D75" s="28" t="s">
        <v>12</v>
      </c>
      <c r="E75" s="28">
        <v>1015</v>
      </c>
      <c r="F75" s="27">
        <f t="shared" si="8"/>
        <v>1116.5</v>
      </c>
      <c r="G75" s="106">
        <f>G74+120</f>
        <v>29160</v>
      </c>
      <c r="H75" s="125">
        <v>0</v>
      </c>
      <c r="I75" s="108">
        <f t="shared" si="10"/>
        <v>0</v>
      </c>
      <c r="J75" s="100">
        <f t="shared" si="9"/>
        <v>0</v>
      </c>
      <c r="K75" s="109">
        <f t="shared" si="7"/>
        <v>3349500</v>
      </c>
      <c r="L75" s="109" t="s">
        <v>71</v>
      </c>
    </row>
    <row r="76" spans="1:12" ht="12.75" x14ac:dyDescent="0.2">
      <c r="A76" s="26">
        <v>75</v>
      </c>
      <c r="B76" s="31">
        <v>2002</v>
      </c>
      <c r="C76" s="31">
        <v>20</v>
      </c>
      <c r="D76" s="28" t="s">
        <v>13</v>
      </c>
      <c r="E76" s="28">
        <v>668</v>
      </c>
      <c r="F76" s="27">
        <f t="shared" si="8"/>
        <v>734.80000000000007</v>
      </c>
      <c r="G76" s="106">
        <f>G75</f>
        <v>29160</v>
      </c>
      <c r="H76" s="125">
        <v>0</v>
      </c>
      <c r="I76" s="108">
        <f t="shared" si="10"/>
        <v>0</v>
      </c>
      <c r="J76" s="100">
        <f t="shared" si="9"/>
        <v>0</v>
      </c>
      <c r="K76" s="109">
        <f t="shared" si="7"/>
        <v>2204400</v>
      </c>
      <c r="L76" s="109" t="s">
        <v>71</v>
      </c>
    </row>
    <row r="77" spans="1:12" ht="12.75" x14ac:dyDescent="0.2">
      <c r="A77" s="26">
        <v>76</v>
      </c>
      <c r="B77" s="31">
        <v>2003</v>
      </c>
      <c r="C77" s="31">
        <v>20</v>
      </c>
      <c r="D77" s="28" t="s">
        <v>13</v>
      </c>
      <c r="E77" s="28">
        <v>670</v>
      </c>
      <c r="F77" s="27">
        <f t="shared" si="8"/>
        <v>737.00000000000011</v>
      </c>
      <c r="G77" s="106">
        <f>G76</f>
        <v>29160</v>
      </c>
      <c r="H77" s="125">
        <f t="shared" si="6"/>
        <v>19537200</v>
      </c>
      <c r="I77" s="108">
        <f t="shared" si="10"/>
        <v>21490920</v>
      </c>
      <c r="J77" s="100">
        <f t="shared" si="9"/>
        <v>45000</v>
      </c>
      <c r="K77" s="109">
        <f t="shared" si="7"/>
        <v>2211000.0000000005</v>
      </c>
      <c r="L77" s="109" t="s">
        <v>70</v>
      </c>
    </row>
    <row r="78" spans="1:12" ht="12.75" x14ac:dyDescent="0.2">
      <c r="A78" s="26">
        <v>77</v>
      </c>
      <c r="B78" s="31">
        <v>2004</v>
      </c>
      <c r="C78" s="31">
        <v>20</v>
      </c>
      <c r="D78" s="28" t="s">
        <v>12</v>
      </c>
      <c r="E78" s="28">
        <v>952</v>
      </c>
      <c r="F78" s="27">
        <f t="shared" si="8"/>
        <v>1047.2</v>
      </c>
      <c r="G78" s="106">
        <f>G77</f>
        <v>29160</v>
      </c>
      <c r="H78" s="125">
        <v>0</v>
      </c>
      <c r="I78" s="108">
        <f t="shared" si="10"/>
        <v>0</v>
      </c>
      <c r="J78" s="100">
        <f t="shared" si="9"/>
        <v>0</v>
      </c>
      <c r="K78" s="109">
        <f t="shared" si="7"/>
        <v>3141600</v>
      </c>
      <c r="L78" s="109" t="s">
        <v>71</v>
      </c>
    </row>
    <row r="79" spans="1:12" ht="12.75" x14ac:dyDescent="0.2">
      <c r="A79" s="26">
        <v>78</v>
      </c>
      <c r="B79" s="31">
        <v>2101</v>
      </c>
      <c r="C79" s="31">
        <v>21</v>
      </c>
      <c r="D79" s="28" t="s">
        <v>12</v>
      </c>
      <c r="E79" s="28">
        <v>1015</v>
      </c>
      <c r="F79" s="27">
        <f t="shared" si="8"/>
        <v>1116.5</v>
      </c>
      <c r="G79" s="106">
        <f>G78+120</f>
        <v>29280</v>
      </c>
      <c r="H79" s="125">
        <v>0</v>
      </c>
      <c r="I79" s="108">
        <f t="shared" si="10"/>
        <v>0</v>
      </c>
      <c r="J79" s="100">
        <f t="shared" si="9"/>
        <v>0</v>
      </c>
      <c r="K79" s="109">
        <f t="shared" si="7"/>
        <v>3349500</v>
      </c>
      <c r="L79" s="109" t="s">
        <v>71</v>
      </c>
    </row>
    <row r="80" spans="1:12" ht="12.75" x14ac:dyDescent="0.2">
      <c r="A80" s="26">
        <v>79</v>
      </c>
      <c r="B80" s="31">
        <v>2102</v>
      </c>
      <c r="C80" s="31">
        <v>21</v>
      </c>
      <c r="D80" s="28" t="s">
        <v>13</v>
      </c>
      <c r="E80" s="28">
        <v>668</v>
      </c>
      <c r="F80" s="27">
        <f t="shared" si="8"/>
        <v>734.80000000000007</v>
      </c>
      <c r="G80" s="106">
        <f>G79</f>
        <v>29280</v>
      </c>
      <c r="H80" s="125">
        <f t="shared" si="6"/>
        <v>19559040</v>
      </c>
      <c r="I80" s="108">
        <f t="shared" si="10"/>
        <v>21514944</v>
      </c>
      <c r="J80" s="100">
        <f t="shared" si="9"/>
        <v>45000</v>
      </c>
      <c r="K80" s="109">
        <f t="shared" si="7"/>
        <v>2204400</v>
      </c>
      <c r="L80" s="109" t="s">
        <v>70</v>
      </c>
    </row>
    <row r="81" spans="1:12" ht="12.75" x14ac:dyDescent="0.2">
      <c r="A81" s="26">
        <v>80</v>
      </c>
      <c r="B81" s="31">
        <v>2103</v>
      </c>
      <c r="C81" s="31">
        <v>21</v>
      </c>
      <c r="D81" s="28" t="s">
        <v>13</v>
      </c>
      <c r="E81" s="28">
        <v>670</v>
      </c>
      <c r="F81" s="27">
        <f t="shared" si="8"/>
        <v>737.00000000000011</v>
      </c>
      <c r="G81" s="106">
        <f>G80</f>
        <v>29280</v>
      </c>
      <c r="H81" s="125">
        <f t="shared" si="6"/>
        <v>19617600</v>
      </c>
      <c r="I81" s="108">
        <f t="shared" si="10"/>
        <v>21579360</v>
      </c>
      <c r="J81" s="100">
        <f t="shared" si="9"/>
        <v>45000</v>
      </c>
      <c r="K81" s="109">
        <f t="shared" si="7"/>
        <v>2211000.0000000005</v>
      </c>
      <c r="L81" s="109" t="s">
        <v>70</v>
      </c>
    </row>
    <row r="82" spans="1:12" ht="12.75" x14ac:dyDescent="0.2">
      <c r="A82" s="26">
        <v>81</v>
      </c>
      <c r="B82" s="31">
        <v>2104</v>
      </c>
      <c r="C82" s="31">
        <v>21</v>
      </c>
      <c r="D82" s="28" t="s">
        <v>12</v>
      </c>
      <c r="E82" s="28">
        <v>952</v>
      </c>
      <c r="F82" s="27">
        <f t="shared" si="8"/>
        <v>1047.2</v>
      </c>
      <c r="G82" s="106">
        <f>G81</f>
        <v>29280</v>
      </c>
      <c r="H82" s="125">
        <v>0</v>
      </c>
      <c r="I82" s="108">
        <f t="shared" si="10"/>
        <v>0</v>
      </c>
      <c r="J82" s="100">
        <f t="shared" si="9"/>
        <v>0</v>
      </c>
      <c r="K82" s="109">
        <f t="shared" si="7"/>
        <v>3141600</v>
      </c>
      <c r="L82" s="109" t="s">
        <v>71</v>
      </c>
    </row>
    <row r="83" spans="1:12" ht="12.75" x14ac:dyDescent="0.2">
      <c r="A83" s="26">
        <v>82</v>
      </c>
      <c r="B83" s="31">
        <v>2201</v>
      </c>
      <c r="C83" s="31">
        <v>22</v>
      </c>
      <c r="D83" s="28" t="s">
        <v>12</v>
      </c>
      <c r="E83" s="28">
        <v>1015</v>
      </c>
      <c r="F83" s="27">
        <f t="shared" si="8"/>
        <v>1116.5</v>
      </c>
      <c r="G83" s="106">
        <f>G82+120</f>
        <v>29400</v>
      </c>
      <c r="H83" s="125">
        <v>0</v>
      </c>
      <c r="I83" s="108">
        <f t="shared" si="10"/>
        <v>0</v>
      </c>
      <c r="J83" s="100">
        <f t="shared" si="9"/>
        <v>0</v>
      </c>
      <c r="K83" s="109">
        <f t="shared" si="7"/>
        <v>3349500</v>
      </c>
      <c r="L83" s="109" t="s">
        <v>71</v>
      </c>
    </row>
    <row r="84" spans="1:12" ht="12.75" x14ac:dyDescent="0.2">
      <c r="A84" s="26">
        <v>83</v>
      </c>
      <c r="B84" s="31">
        <v>2202</v>
      </c>
      <c r="C84" s="31">
        <v>22</v>
      </c>
      <c r="D84" s="28" t="s">
        <v>13</v>
      </c>
      <c r="E84" s="28">
        <v>668</v>
      </c>
      <c r="F84" s="27">
        <f t="shared" si="8"/>
        <v>734.80000000000007</v>
      </c>
      <c r="G84" s="106">
        <f>G83</f>
        <v>29400</v>
      </c>
      <c r="H84" s="125">
        <v>0</v>
      </c>
      <c r="I84" s="108">
        <f t="shared" si="10"/>
        <v>0</v>
      </c>
      <c r="J84" s="100">
        <f t="shared" si="9"/>
        <v>0</v>
      </c>
      <c r="K84" s="109">
        <f t="shared" si="7"/>
        <v>2204400</v>
      </c>
      <c r="L84" s="109" t="s">
        <v>71</v>
      </c>
    </row>
    <row r="85" spans="1:12" ht="12.75" x14ac:dyDescent="0.2">
      <c r="A85" s="26">
        <v>84</v>
      </c>
      <c r="B85" s="31">
        <v>2203</v>
      </c>
      <c r="C85" s="31">
        <v>22</v>
      </c>
      <c r="D85" s="28" t="s">
        <v>13</v>
      </c>
      <c r="E85" s="28">
        <v>670</v>
      </c>
      <c r="F85" s="27">
        <f t="shared" si="8"/>
        <v>737.00000000000011</v>
      </c>
      <c r="G85" s="106">
        <f>G84</f>
        <v>29400</v>
      </c>
      <c r="H85" s="125">
        <f t="shared" si="6"/>
        <v>19698000</v>
      </c>
      <c r="I85" s="108">
        <f t="shared" si="10"/>
        <v>21667800</v>
      </c>
      <c r="J85" s="100">
        <f t="shared" si="9"/>
        <v>45000</v>
      </c>
      <c r="K85" s="109">
        <f t="shared" si="7"/>
        <v>2211000.0000000005</v>
      </c>
      <c r="L85" s="109" t="s">
        <v>70</v>
      </c>
    </row>
    <row r="86" spans="1:12" ht="12.75" x14ac:dyDescent="0.2">
      <c r="A86" s="26">
        <v>85</v>
      </c>
      <c r="B86" s="31">
        <v>2204</v>
      </c>
      <c r="C86" s="31">
        <v>22</v>
      </c>
      <c r="D86" s="28" t="s">
        <v>12</v>
      </c>
      <c r="E86" s="28">
        <v>952</v>
      </c>
      <c r="F86" s="27">
        <f t="shared" si="8"/>
        <v>1047.2</v>
      </c>
      <c r="G86" s="106">
        <f>G85</f>
        <v>29400</v>
      </c>
      <c r="H86" s="125">
        <v>0</v>
      </c>
      <c r="I86" s="108">
        <f t="shared" si="10"/>
        <v>0</v>
      </c>
      <c r="J86" s="100">
        <f t="shared" si="9"/>
        <v>0</v>
      </c>
      <c r="K86" s="109">
        <f t="shared" si="7"/>
        <v>3141600</v>
      </c>
      <c r="L86" s="109" t="s">
        <v>71</v>
      </c>
    </row>
    <row r="87" spans="1:12" ht="12.75" x14ac:dyDescent="0.2">
      <c r="A87" s="26">
        <v>86</v>
      </c>
      <c r="B87" s="31">
        <v>2301</v>
      </c>
      <c r="C87" s="31">
        <v>23</v>
      </c>
      <c r="D87" s="28" t="s">
        <v>12</v>
      </c>
      <c r="E87" s="28">
        <v>1015</v>
      </c>
      <c r="F87" s="27">
        <f t="shared" si="8"/>
        <v>1116.5</v>
      </c>
      <c r="G87" s="106">
        <f>G86+120</f>
        <v>29520</v>
      </c>
      <c r="H87" s="125">
        <v>0</v>
      </c>
      <c r="I87" s="108">
        <f t="shared" si="10"/>
        <v>0</v>
      </c>
      <c r="J87" s="100">
        <f t="shared" si="9"/>
        <v>0</v>
      </c>
      <c r="K87" s="109">
        <f t="shared" si="7"/>
        <v>3349500</v>
      </c>
      <c r="L87" s="109" t="s">
        <v>71</v>
      </c>
    </row>
    <row r="88" spans="1:12" ht="12.75" x14ac:dyDescent="0.2">
      <c r="A88" s="26">
        <v>87</v>
      </c>
      <c r="B88" s="31">
        <v>2302</v>
      </c>
      <c r="C88" s="31">
        <v>23</v>
      </c>
      <c r="D88" s="28" t="s">
        <v>13</v>
      </c>
      <c r="E88" s="28">
        <v>668</v>
      </c>
      <c r="F88" s="27">
        <f t="shared" si="8"/>
        <v>734.80000000000007</v>
      </c>
      <c r="G88" s="106">
        <f>G87</f>
        <v>29520</v>
      </c>
      <c r="H88" s="125">
        <v>0</v>
      </c>
      <c r="I88" s="108">
        <f t="shared" si="10"/>
        <v>0</v>
      </c>
      <c r="J88" s="100">
        <f t="shared" si="9"/>
        <v>0</v>
      </c>
      <c r="K88" s="109">
        <f t="shared" si="7"/>
        <v>2204400</v>
      </c>
      <c r="L88" s="109" t="s">
        <v>71</v>
      </c>
    </row>
    <row r="89" spans="1:12" ht="12.75" x14ac:dyDescent="0.2">
      <c r="A89" s="26">
        <v>88</v>
      </c>
      <c r="B89" s="31">
        <v>2303</v>
      </c>
      <c r="C89" s="31">
        <v>23</v>
      </c>
      <c r="D89" s="28" t="s">
        <v>13</v>
      </c>
      <c r="E89" s="28">
        <v>670</v>
      </c>
      <c r="F89" s="27">
        <f t="shared" si="8"/>
        <v>737.00000000000011</v>
      </c>
      <c r="G89" s="106">
        <f>G88</f>
        <v>29520</v>
      </c>
      <c r="H89" s="125">
        <v>0</v>
      </c>
      <c r="I89" s="108">
        <f t="shared" si="10"/>
        <v>0</v>
      </c>
      <c r="J89" s="100">
        <f t="shared" si="9"/>
        <v>0</v>
      </c>
      <c r="K89" s="109">
        <f t="shared" si="7"/>
        <v>2211000.0000000005</v>
      </c>
      <c r="L89" s="109" t="s">
        <v>71</v>
      </c>
    </row>
    <row r="90" spans="1:12" ht="12.75" x14ac:dyDescent="0.2">
      <c r="A90" s="26">
        <v>89</v>
      </c>
      <c r="B90" s="31">
        <v>2304</v>
      </c>
      <c r="C90" s="31">
        <v>23</v>
      </c>
      <c r="D90" s="28" t="s">
        <v>12</v>
      </c>
      <c r="E90" s="28">
        <v>952</v>
      </c>
      <c r="F90" s="27">
        <f t="shared" si="8"/>
        <v>1047.2</v>
      </c>
      <c r="G90" s="106">
        <f>G89</f>
        <v>29520</v>
      </c>
      <c r="H90" s="125">
        <v>0</v>
      </c>
      <c r="I90" s="108">
        <f t="shared" si="10"/>
        <v>0</v>
      </c>
      <c r="J90" s="100">
        <f t="shared" si="9"/>
        <v>0</v>
      </c>
      <c r="K90" s="109">
        <f t="shared" si="7"/>
        <v>3141600</v>
      </c>
      <c r="L90" s="109" t="s">
        <v>71</v>
      </c>
    </row>
    <row r="91" spans="1:12" ht="12.75" x14ac:dyDescent="0.2">
      <c r="A91" s="26">
        <v>90</v>
      </c>
      <c r="B91" s="31">
        <v>2402</v>
      </c>
      <c r="C91" s="31">
        <v>24</v>
      </c>
      <c r="D91" s="28" t="s">
        <v>13</v>
      </c>
      <c r="E91" s="28">
        <v>750</v>
      </c>
      <c r="F91" s="27">
        <f t="shared" si="8"/>
        <v>825.00000000000011</v>
      </c>
      <c r="G91" s="106">
        <f>G90+120</f>
        <v>29640</v>
      </c>
      <c r="H91" s="125">
        <v>0</v>
      </c>
      <c r="I91" s="108">
        <f t="shared" si="10"/>
        <v>0</v>
      </c>
      <c r="J91" s="100">
        <f t="shared" si="9"/>
        <v>0</v>
      </c>
      <c r="K91" s="109">
        <f t="shared" si="7"/>
        <v>2475000.0000000005</v>
      </c>
      <c r="L91" s="109" t="s">
        <v>71</v>
      </c>
    </row>
    <row r="92" spans="1:12" ht="12.75" x14ac:dyDescent="0.2">
      <c r="A92" s="26">
        <v>91</v>
      </c>
      <c r="B92" s="31">
        <v>2403</v>
      </c>
      <c r="C92" s="31">
        <v>24</v>
      </c>
      <c r="D92" s="28" t="s">
        <v>13</v>
      </c>
      <c r="E92" s="28">
        <v>670</v>
      </c>
      <c r="F92" s="27">
        <f t="shared" si="8"/>
        <v>737.00000000000011</v>
      </c>
      <c r="G92" s="106">
        <f>G91</f>
        <v>29640</v>
      </c>
      <c r="H92" s="125">
        <f t="shared" si="6"/>
        <v>19858800</v>
      </c>
      <c r="I92" s="108">
        <f t="shared" si="10"/>
        <v>21844680</v>
      </c>
      <c r="J92" s="100">
        <f t="shared" si="9"/>
        <v>45500</v>
      </c>
      <c r="K92" s="109">
        <f t="shared" si="7"/>
        <v>2211000.0000000005</v>
      </c>
      <c r="L92" s="109" t="s">
        <v>70</v>
      </c>
    </row>
    <row r="93" spans="1:12" ht="12.75" x14ac:dyDescent="0.2">
      <c r="A93" s="26">
        <v>92</v>
      </c>
      <c r="B93" s="31">
        <v>2404</v>
      </c>
      <c r="C93" s="31">
        <v>24</v>
      </c>
      <c r="D93" s="28" t="s">
        <v>12</v>
      </c>
      <c r="E93" s="28">
        <v>952</v>
      </c>
      <c r="F93" s="27">
        <f t="shared" si="8"/>
        <v>1047.2</v>
      </c>
      <c r="G93" s="106">
        <f>G92</f>
        <v>29640</v>
      </c>
      <c r="H93" s="125">
        <v>0</v>
      </c>
      <c r="I93" s="108">
        <f t="shared" si="10"/>
        <v>0</v>
      </c>
      <c r="J93" s="100">
        <f t="shared" si="9"/>
        <v>0</v>
      </c>
      <c r="K93" s="109">
        <f t="shared" si="7"/>
        <v>3141600</v>
      </c>
      <c r="L93" s="109" t="s">
        <v>71</v>
      </c>
    </row>
    <row r="94" spans="1:12" ht="12.75" x14ac:dyDescent="0.2">
      <c r="A94" s="26">
        <v>93</v>
      </c>
      <c r="B94" s="31">
        <v>2501</v>
      </c>
      <c r="C94" s="31">
        <v>25</v>
      </c>
      <c r="D94" s="28" t="s">
        <v>12</v>
      </c>
      <c r="E94" s="28">
        <v>1015</v>
      </c>
      <c r="F94" s="27">
        <f t="shared" si="8"/>
        <v>1116.5</v>
      </c>
      <c r="G94" s="106">
        <f>G93+120</f>
        <v>29760</v>
      </c>
      <c r="H94" s="125">
        <v>0</v>
      </c>
      <c r="I94" s="108">
        <f t="shared" si="10"/>
        <v>0</v>
      </c>
      <c r="J94" s="100">
        <f t="shared" si="9"/>
        <v>0</v>
      </c>
      <c r="K94" s="109">
        <f t="shared" si="7"/>
        <v>3349500</v>
      </c>
      <c r="L94" s="109" t="s">
        <v>71</v>
      </c>
    </row>
    <row r="95" spans="1:12" ht="12.75" x14ac:dyDescent="0.2">
      <c r="A95" s="26">
        <v>94</v>
      </c>
      <c r="B95" s="31">
        <v>2502</v>
      </c>
      <c r="C95" s="31">
        <v>25</v>
      </c>
      <c r="D95" s="28" t="s">
        <v>13</v>
      </c>
      <c r="E95" s="28">
        <v>750</v>
      </c>
      <c r="F95" s="27">
        <f t="shared" si="8"/>
        <v>825.00000000000011</v>
      </c>
      <c r="G95" s="106">
        <f>G94</f>
        <v>29760</v>
      </c>
      <c r="H95" s="125">
        <v>0</v>
      </c>
      <c r="I95" s="108">
        <f t="shared" si="10"/>
        <v>0</v>
      </c>
      <c r="J95" s="100">
        <f t="shared" si="9"/>
        <v>0</v>
      </c>
      <c r="K95" s="109">
        <f t="shared" si="7"/>
        <v>2475000.0000000005</v>
      </c>
      <c r="L95" s="109" t="s">
        <v>71</v>
      </c>
    </row>
    <row r="96" spans="1:12" ht="12.75" x14ac:dyDescent="0.2">
      <c r="A96" s="26">
        <v>95</v>
      </c>
      <c r="B96" s="31">
        <v>2503</v>
      </c>
      <c r="C96" s="31">
        <v>25</v>
      </c>
      <c r="D96" s="28" t="s">
        <v>13</v>
      </c>
      <c r="E96" s="28">
        <v>670</v>
      </c>
      <c r="F96" s="27">
        <f t="shared" si="8"/>
        <v>737.00000000000011</v>
      </c>
      <c r="G96" s="106">
        <f>G95</f>
        <v>29760</v>
      </c>
      <c r="H96" s="125">
        <v>0</v>
      </c>
      <c r="I96" s="108">
        <f t="shared" si="10"/>
        <v>0</v>
      </c>
      <c r="J96" s="100">
        <f t="shared" si="9"/>
        <v>0</v>
      </c>
      <c r="K96" s="109">
        <f t="shared" si="7"/>
        <v>2211000.0000000005</v>
      </c>
      <c r="L96" s="109" t="s">
        <v>71</v>
      </c>
    </row>
    <row r="97" spans="1:12" ht="12.75" x14ac:dyDescent="0.2">
      <c r="A97" s="26">
        <v>96</v>
      </c>
      <c r="B97" s="31">
        <v>2504</v>
      </c>
      <c r="C97" s="31">
        <v>25</v>
      </c>
      <c r="D97" s="28" t="s">
        <v>12</v>
      </c>
      <c r="E97" s="28">
        <v>952</v>
      </c>
      <c r="F97" s="27">
        <f t="shared" si="8"/>
        <v>1047.2</v>
      </c>
      <c r="G97" s="106">
        <f>G96</f>
        <v>29760</v>
      </c>
      <c r="H97" s="125">
        <v>0</v>
      </c>
      <c r="I97" s="108">
        <f t="shared" si="10"/>
        <v>0</v>
      </c>
      <c r="J97" s="100">
        <f t="shared" si="9"/>
        <v>0</v>
      </c>
      <c r="K97" s="109">
        <f t="shared" si="7"/>
        <v>3141600</v>
      </c>
      <c r="L97" s="109" t="s">
        <v>71</v>
      </c>
    </row>
    <row r="98" spans="1:12" ht="12.75" x14ac:dyDescent="0.2">
      <c r="A98" s="26">
        <v>97</v>
      </c>
      <c r="B98" s="31">
        <v>2601</v>
      </c>
      <c r="C98" s="31">
        <v>26</v>
      </c>
      <c r="D98" s="28" t="s">
        <v>20</v>
      </c>
      <c r="E98" s="28">
        <v>1229</v>
      </c>
      <c r="F98" s="27">
        <f t="shared" si="8"/>
        <v>1351.9</v>
      </c>
      <c r="G98" s="106">
        <f>G97+120</f>
        <v>29880</v>
      </c>
      <c r="H98" s="125">
        <v>0</v>
      </c>
      <c r="I98" s="108">
        <f t="shared" si="10"/>
        <v>0</v>
      </c>
      <c r="J98" s="100">
        <f t="shared" si="9"/>
        <v>0</v>
      </c>
      <c r="K98" s="109">
        <f t="shared" si="7"/>
        <v>4055700.0000000005</v>
      </c>
      <c r="L98" s="109" t="s">
        <v>71</v>
      </c>
    </row>
    <row r="99" spans="1:12" ht="12.75" x14ac:dyDescent="0.2">
      <c r="A99" s="26">
        <v>98</v>
      </c>
      <c r="B99" s="31">
        <v>2602</v>
      </c>
      <c r="C99" s="31">
        <v>26</v>
      </c>
      <c r="D99" s="28" t="s">
        <v>13</v>
      </c>
      <c r="E99" s="28">
        <v>750</v>
      </c>
      <c r="F99" s="27">
        <f t="shared" si="8"/>
        <v>825.00000000000011</v>
      </c>
      <c r="G99" s="106">
        <f>G98</f>
        <v>29880</v>
      </c>
      <c r="H99" s="125">
        <v>0</v>
      </c>
      <c r="I99" s="108">
        <f t="shared" si="10"/>
        <v>0</v>
      </c>
      <c r="J99" s="100">
        <f t="shared" si="9"/>
        <v>0</v>
      </c>
      <c r="K99" s="109">
        <f t="shared" si="7"/>
        <v>2475000.0000000005</v>
      </c>
      <c r="L99" s="109" t="s">
        <v>71</v>
      </c>
    </row>
    <row r="100" spans="1:12" ht="12.75" x14ac:dyDescent="0.2">
      <c r="A100" s="26">
        <v>99</v>
      </c>
      <c r="B100" s="31">
        <v>2603</v>
      </c>
      <c r="C100" s="31">
        <v>26</v>
      </c>
      <c r="D100" s="28" t="s">
        <v>13</v>
      </c>
      <c r="E100" s="28">
        <v>750</v>
      </c>
      <c r="F100" s="27">
        <f t="shared" si="8"/>
        <v>825.00000000000011</v>
      </c>
      <c r="G100" s="106">
        <f>G99</f>
        <v>29880</v>
      </c>
      <c r="H100" s="125">
        <v>0</v>
      </c>
      <c r="I100" s="108">
        <f t="shared" si="10"/>
        <v>0</v>
      </c>
      <c r="J100" s="100">
        <f t="shared" si="9"/>
        <v>0</v>
      </c>
      <c r="K100" s="109">
        <f t="shared" si="7"/>
        <v>2475000.0000000005</v>
      </c>
      <c r="L100" s="109" t="s">
        <v>71</v>
      </c>
    </row>
    <row r="101" spans="1:12" ht="12.75" x14ac:dyDescent="0.2">
      <c r="A101" s="26">
        <v>100</v>
      </c>
      <c r="B101" s="31">
        <v>2604</v>
      </c>
      <c r="C101" s="31">
        <v>26</v>
      </c>
      <c r="D101" s="28" t="s">
        <v>13</v>
      </c>
      <c r="E101" s="28">
        <v>746</v>
      </c>
      <c r="F101" s="27">
        <f t="shared" si="8"/>
        <v>820.6</v>
      </c>
      <c r="G101" s="106">
        <f>G100</f>
        <v>29880</v>
      </c>
      <c r="H101" s="125">
        <f t="shared" si="6"/>
        <v>22290480</v>
      </c>
      <c r="I101" s="108">
        <f t="shared" si="10"/>
        <v>24519528</v>
      </c>
      <c r="J101" s="100">
        <f t="shared" si="9"/>
        <v>51000</v>
      </c>
      <c r="K101" s="109">
        <f t="shared" si="7"/>
        <v>2461800</v>
      </c>
      <c r="L101" s="109" t="s">
        <v>70</v>
      </c>
    </row>
    <row r="102" spans="1:12" ht="12.75" x14ac:dyDescent="0.2">
      <c r="A102" s="26">
        <v>101</v>
      </c>
      <c r="B102" s="31">
        <v>2701</v>
      </c>
      <c r="C102" s="31">
        <v>27</v>
      </c>
      <c r="D102" s="28" t="s">
        <v>12</v>
      </c>
      <c r="E102" s="28">
        <v>1015</v>
      </c>
      <c r="F102" s="27">
        <f t="shared" si="8"/>
        <v>1116.5</v>
      </c>
      <c r="G102" s="106">
        <f>G101+120</f>
        <v>30000</v>
      </c>
      <c r="H102" s="125">
        <v>0</v>
      </c>
      <c r="I102" s="108">
        <f t="shared" si="10"/>
        <v>0</v>
      </c>
      <c r="J102" s="100">
        <f t="shared" si="9"/>
        <v>0</v>
      </c>
      <c r="K102" s="109">
        <f t="shared" si="7"/>
        <v>3349500</v>
      </c>
      <c r="L102" s="109" t="s">
        <v>71</v>
      </c>
    </row>
    <row r="103" spans="1:12" ht="12.75" x14ac:dyDescent="0.2">
      <c r="A103" s="26">
        <v>102</v>
      </c>
      <c r="B103" s="31">
        <v>2702</v>
      </c>
      <c r="C103" s="31">
        <v>27</v>
      </c>
      <c r="D103" s="28" t="s">
        <v>13</v>
      </c>
      <c r="E103" s="28">
        <v>750</v>
      </c>
      <c r="F103" s="27">
        <f t="shared" si="8"/>
        <v>825.00000000000011</v>
      </c>
      <c r="G103" s="106">
        <f>G102</f>
        <v>30000</v>
      </c>
      <c r="H103" s="125">
        <v>0</v>
      </c>
      <c r="I103" s="108">
        <f t="shared" si="10"/>
        <v>0</v>
      </c>
      <c r="J103" s="100">
        <f t="shared" si="9"/>
        <v>0</v>
      </c>
      <c r="K103" s="109">
        <f t="shared" si="7"/>
        <v>2475000.0000000005</v>
      </c>
      <c r="L103" s="109" t="s">
        <v>71</v>
      </c>
    </row>
    <row r="104" spans="1:12" ht="12.75" x14ac:dyDescent="0.2">
      <c r="A104" s="26">
        <v>103</v>
      </c>
      <c r="B104" s="31">
        <v>2703</v>
      </c>
      <c r="C104" s="31">
        <v>27</v>
      </c>
      <c r="D104" s="28" t="s">
        <v>13</v>
      </c>
      <c r="E104" s="28">
        <v>750</v>
      </c>
      <c r="F104" s="27">
        <f t="shared" si="8"/>
        <v>825.00000000000011</v>
      </c>
      <c r="G104" s="106">
        <f>G103</f>
        <v>30000</v>
      </c>
      <c r="H104" s="125">
        <v>0</v>
      </c>
      <c r="I104" s="108">
        <f t="shared" si="10"/>
        <v>0</v>
      </c>
      <c r="J104" s="100">
        <f t="shared" si="9"/>
        <v>0</v>
      </c>
      <c r="K104" s="109">
        <f t="shared" si="7"/>
        <v>2475000.0000000005</v>
      </c>
      <c r="L104" s="109" t="s">
        <v>71</v>
      </c>
    </row>
    <row r="105" spans="1:12" ht="12.75" x14ac:dyDescent="0.2">
      <c r="A105" s="26">
        <v>104</v>
      </c>
      <c r="B105" s="31">
        <v>2704</v>
      </c>
      <c r="C105" s="31">
        <v>27</v>
      </c>
      <c r="D105" s="28" t="s">
        <v>12</v>
      </c>
      <c r="E105" s="28">
        <v>952</v>
      </c>
      <c r="F105" s="27">
        <f t="shared" si="8"/>
        <v>1047.2</v>
      </c>
      <c r="G105" s="106">
        <f>G104</f>
        <v>30000</v>
      </c>
      <c r="H105" s="125">
        <v>0</v>
      </c>
      <c r="I105" s="108">
        <f t="shared" si="10"/>
        <v>0</v>
      </c>
      <c r="J105" s="100">
        <f t="shared" si="9"/>
        <v>0</v>
      </c>
      <c r="K105" s="109">
        <f t="shared" si="7"/>
        <v>3141600</v>
      </c>
      <c r="L105" s="109" t="s">
        <v>71</v>
      </c>
    </row>
    <row r="106" spans="1:12" ht="12.75" x14ac:dyDescent="0.2">
      <c r="A106" s="26">
        <v>105</v>
      </c>
      <c r="B106" s="31">
        <v>2801</v>
      </c>
      <c r="C106" s="31">
        <v>28</v>
      </c>
      <c r="D106" s="28" t="s">
        <v>12</v>
      </c>
      <c r="E106" s="28">
        <v>1015</v>
      </c>
      <c r="F106" s="27">
        <f t="shared" si="8"/>
        <v>1116.5</v>
      </c>
      <c r="G106" s="106">
        <f>G105+120</f>
        <v>30120</v>
      </c>
      <c r="H106" s="125">
        <f t="shared" si="6"/>
        <v>30571800</v>
      </c>
      <c r="I106" s="108">
        <f t="shared" si="10"/>
        <v>33628980</v>
      </c>
      <c r="J106" s="100">
        <f t="shared" si="9"/>
        <v>70000</v>
      </c>
      <c r="K106" s="109">
        <f t="shared" si="7"/>
        <v>3349500</v>
      </c>
      <c r="L106" s="109" t="s">
        <v>70</v>
      </c>
    </row>
    <row r="107" spans="1:12" ht="12.75" x14ac:dyDescent="0.2">
      <c r="A107" s="26">
        <v>106</v>
      </c>
      <c r="B107" s="31">
        <v>2802</v>
      </c>
      <c r="C107" s="31">
        <v>28</v>
      </c>
      <c r="D107" s="28" t="s">
        <v>13</v>
      </c>
      <c r="E107" s="28">
        <v>750</v>
      </c>
      <c r="F107" s="27">
        <f t="shared" si="8"/>
        <v>825.00000000000011</v>
      </c>
      <c r="G107" s="106">
        <f>G106</f>
        <v>30120</v>
      </c>
      <c r="H107" s="125">
        <f t="shared" si="6"/>
        <v>22590000</v>
      </c>
      <c r="I107" s="108">
        <f t="shared" si="10"/>
        <v>24849000</v>
      </c>
      <c r="J107" s="100">
        <f t="shared" si="9"/>
        <v>52000</v>
      </c>
      <c r="K107" s="109">
        <f t="shared" si="7"/>
        <v>2475000.0000000005</v>
      </c>
      <c r="L107" s="109" t="s">
        <v>70</v>
      </c>
    </row>
    <row r="108" spans="1:12" ht="12.75" x14ac:dyDescent="0.2">
      <c r="A108" s="26">
        <v>107</v>
      </c>
      <c r="B108" s="31">
        <v>2803</v>
      </c>
      <c r="C108" s="31">
        <v>28</v>
      </c>
      <c r="D108" s="28" t="s">
        <v>13</v>
      </c>
      <c r="E108" s="28">
        <v>750</v>
      </c>
      <c r="F108" s="27">
        <f t="shared" si="8"/>
        <v>825.00000000000011</v>
      </c>
      <c r="G108" s="106">
        <f>G107</f>
        <v>30120</v>
      </c>
      <c r="H108" s="125">
        <f t="shared" si="6"/>
        <v>22590000</v>
      </c>
      <c r="I108" s="108">
        <f t="shared" si="10"/>
        <v>24849000</v>
      </c>
      <c r="J108" s="100">
        <f t="shared" si="9"/>
        <v>52000</v>
      </c>
      <c r="K108" s="109">
        <f t="shared" si="7"/>
        <v>2475000.0000000005</v>
      </c>
      <c r="L108" s="109" t="s">
        <v>70</v>
      </c>
    </row>
    <row r="109" spans="1:12" ht="12.75" x14ac:dyDescent="0.2">
      <c r="A109" s="26">
        <v>108</v>
      </c>
      <c r="B109" s="31">
        <v>2804</v>
      </c>
      <c r="C109" s="31">
        <v>28</v>
      </c>
      <c r="D109" s="28" t="s">
        <v>12</v>
      </c>
      <c r="E109" s="28">
        <v>952</v>
      </c>
      <c r="F109" s="27">
        <f t="shared" si="8"/>
        <v>1047.2</v>
      </c>
      <c r="G109" s="106">
        <f>G108</f>
        <v>30120</v>
      </c>
      <c r="H109" s="125">
        <v>0</v>
      </c>
      <c r="I109" s="108">
        <f t="shared" si="10"/>
        <v>0</v>
      </c>
      <c r="J109" s="100">
        <f t="shared" si="9"/>
        <v>0</v>
      </c>
      <c r="K109" s="109">
        <f t="shared" si="7"/>
        <v>3141600</v>
      </c>
      <c r="L109" s="109" t="s">
        <v>71</v>
      </c>
    </row>
    <row r="110" spans="1:12" ht="12.75" x14ac:dyDescent="0.2">
      <c r="A110" s="26">
        <v>109</v>
      </c>
      <c r="B110" s="31">
        <v>2901</v>
      </c>
      <c r="C110" s="31">
        <v>29</v>
      </c>
      <c r="D110" s="28" t="s">
        <v>20</v>
      </c>
      <c r="E110" s="28">
        <v>1229</v>
      </c>
      <c r="F110" s="27">
        <f t="shared" si="8"/>
        <v>1351.9</v>
      </c>
      <c r="G110" s="106">
        <f>G109+120</f>
        <v>30240</v>
      </c>
      <c r="H110" s="125">
        <v>0</v>
      </c>
      <c r="I110" s="108">
        <f t="shared" si="10"/>
        <v>0</v>
      </c>
      <c r="J110" s="100">
        <f t="shared" si="9"/>
        <v>0</v>
      </c>
      <c r="K110" s="109">
        <f t="shared" si="7"/>
        <v>4055700.0000000005</v>
      </c>
      <c r="L110" s="109" t="s">
        <v>71</v>
      </c>
    </row>
    <row r="111" spans="1:12" ht="12.75" x14ac:dyDescent="0.2">
      <c r="A111" s="26">
        <v>110</v>
      </c>
      <c r="B111" s="31">
        <v>2902</v>
      </c>
      <c r="C111" s="31">
        <v>29</v>
      </c>
      <c r="D111" s="28" t="s">
        <v>13</v>
      </c>
      <c r="E111" s="28">
        <v>750</v>
      </c>
      <c r="F111" s="27">
        <f t="shared" si="8"/>
        <v>825.00000000000011</v>
      </c>
      <c r="G111" s="106">
        <f>G110</f>
        <v>30240</v>
      </c>
      <c r="H111" s="125">
        <v>0</v>
      </c>
      <c r="I111" s="108">
        <f t="shared" si="10"/>
        <v>0</v>
      </c>
      <c r="J111" s="100">
        <f t="shared" si="9"/>
        <v>0</v>
      </c>
      <c r="K111" s="109">
        <f t="shared" si="7"/>
        <v>2475000.0000000005</v>
      </c>
      <c r="L111" s="109" t="s">
        <v>71</v>
      </c>
    </row>
    <row r="112" spans="1:12" ht="12.75" x14ac:dyDescent="0.2">
      <c r="A112" s="26">
        <v>111</v>
      </c>
      <c r="B112" s="31">
        <v>2903</v>
      </c>
      <c r="C112" s="31">
        <v>29</v>
      </c>
      <c r="D112" s="28" t="s">
        <v>13</v>
      </c>
      <c r="E112" s="28">
        <v>750</v>
      </c>
      <c r="F112" s="27">
        <f t="shared" si="8"/>
        <v>825.00000000000011</v>
      </c>
      <c r="G112" s="106">
        <f>G111</f>
        <v>30240</v>
      </c>
      <c r="H112" s="125">
        <f t="shared" ref="H112:H118" si="11">E112*G112</f>
        <v>22680000</v>
      </c>
      <c r="I112" s="108">
        <f t="shared" si="10"/>
        <v>24948000</v>
      </c>
      <c r="J112" s="100">
        <f t="shared" si="9"/>
        <v>52000</v>
      </c>
      <c r="K112" s="109">
        <f t="shared" ref="K112:K119" si="12">F112*3000</f>
        <v>2475000.0000000005</v>
      </c>
      <c r="L112" s="109" t="s">
        <v>70</v>
      </c>
    </row>
    <row r="113" spans="1:12" ht="12.75" x14ac:dyDescent="0.2">
      <c r="A113" s="26">
        <v>112</v>
      </c>
      <c r="B113" s="31">
        <v>2904</v>
      </c>
      <c r="C113" s="31">
        <v>29</v>
      </c>
      <c r="D113" s="28" t="s">
        <v>13</v>
      </c>
      <c r="E113" s="28">
        <v>746</v>
      </c>
      <c r="F113" s="27">
        <f t="shared" si="8"/>
        <v>820.6</v>
      </c>
      <c r="G113" s="106">
        <f>G112</f>
        <v>30240</v>
      </c>
      <c r="H113" s="125">
        <f t="shared" si="11"/>
        <v>22559040</v>
      </c>
      <c r="I113" s="108">
        <f t="shared" si="10"/>
        <v>24814944</v>
      </c>
      <c r="J113" s="100">
        <f t="shared" si="9"/>
        <v>51500</v>
      </c>
      <c r="K113" s="109">
        <f t="shared" si="12"/>
        <v>2461800</v>
      </c>
      <c r="L113" s="109" t="s">
        <v>70</v>
      </c>
    </row>
    <row r="114" spans="1:12" ht="12.75" x14ac:dyDescent="0.2">
      <c r="A114" s="26">
        <v>113</v>
      </c>
      <c r="B114" s="31">
        <v>3001</v>
      </c>
      <c r="C114" s="31">
        <v>30</v>
      </c>
      <c r="D114" s="28" t="s">
        <v>12</v>
      </c>
      <c r="E114" s="28">
        <v>1015</v>
      </c>
      <c r="F114" s="27">
        <f t="shared" si="8"/>
        <v>1116.5</v>
      </c>
      <c r="G114" s="106">
        <f>G113+120</f>
        <v>30360</v>
      </c>
      <c r="H114" s="125">
        <v>0</v>
      </c>
      <c r="I114" s="108">
        <f t="shared" si="10"/>
        <v>0</v>
      </c>
      <c r="J114" s="100">
        <f t="shared" si="9"/>
        <v>0</v>
      </c>
      <c r="K114" s="109">
        <f t="shared" si="12"/>
        <v>3349500</v>
      </c>
      <c r="L114" s="109" t="s">
        <v>71</v>
      </c>
    </row>
    <row r="115" spans="1:12" ht="12.75" x14ac:dyDescent="0.2">
      <c r="A115" s="26">
        <v>114</v>
      </c>
      <c r="B115" s="31">
        <v>3002</v>
      </c>
      <c r="C115" s="31">
        <v>30</v>
      </c>
      <c r="D115" s="28" t="s">
        <v>13</v>
      </c>
      <c r="E115" s="28">
        <v>750</v>
      </c>
      <c r="F115" s="27">
        <f t="shared" si="8"/>
        <v>825.00000000000011</v>
      </c>
      <c r="G115" s="106">
        <f>G114</f>
        <v>30360</v>
      </c>
      <c r="H115" s="125">
        <v>0</v>
      </c>
      <c r="I115" s="108">
        <f t="shared" si="10"/>
        <v>0</v>
      </c>
      <c r="J115" s="100">
        <f t="shared" si="9"/>
        <v>0</v>
      </c>
      <c r="K115" s="109">
        <f t="shared" si="12"/>
        <v>2475000.0000000005</v>
      </c>
      <c r="L115" s="109" t="s">
        <v>71</v>
      </c>
    </row>
    <row r="116" spans="1:12" ht="12.75" x14ac:dyDescent="0.2">
      <c r="A116" s="26">
        <v>115</v>
      </c>
      <c r="B116" s="31">
        <v>3003</v>
      </c>
      <c r="C116" s="31">
        <v>30</v>
      </c>
      <c r="D116" s="28" t="s">
        <v>13</v>
      </c>
      <c r="E116" s="28">
        <v>750</v>
      </c>
      <c r="F116" s="27">
        <f t="shared" si="8"/>
        <v>825.00000000000011</v>
      </c>
      <c r="G116" s="106">
        <f>G115</f>
        <v>30360</v>
      </c>
      <c r="H116" s="125">
        <v>0</v>
      </c>
      <c r="I116" s="108">
        <f t="shared" si="10"/>
        <v>0</v>
      </c>
      <c r="J116" s="100">
        <f t="shared" si="9"/>
        <v>0</v>
      </c>
      <c r="K116" s="109">
        <f t="shared" si="12"/>
        <v>2475000.0000000005</v>
      </c>
      <c r="L116" s="109" t="s">
        <v>71</v>
      </c>
    </row>
    <row r="117" spans="1:12" ht="12.75" x14ac:dyDescent="0.2">
      <c r="A117" s="26">
        <v>116</v>
      </c>
      <c r="B117" s="31">
        <v>3004</v>
      </c>
      <c r="C117" s="31">
        <v>30</v>
      </c>
      <c r="D117" s="28" t="s">
        <v>12</v>
      </c>
      <c r="E117" s="28">
        <v>952</v>
      </c>
      <c r="F117" s="27">
        <f t="shared" si="8"/>
        <v>1047.2</v>
      </c>
      <c r="G117" s="106">
        <f>G116</f>
        <v>30360</v>
      </c>
      <c r="H117" s="125">
        <v>0</v>
      </c>
      <c r="I117" s="108">
        <f t="shared" si="10"/>
        <v>0</v>
      </c>
      <c r="J117" s="100">
        <f t="shared" si="9"/>
        <v>0</v>
      </c>
      <c r="K117" s="109">
        <f t="shared" si="12"/>
        <v>3141600</v>
      </c>
      <c r="L117" s="109" t="s">
        <v>71</v>
      </c>
    </row>
    <row r="118" spans="1:12" ht="12.75" x14ac:dyDescent="0.2">
      <c r="A118" s="26">
        <v>117</v>
      </c>
      <c r="B118" s="31">
        <v>3101</v>
      </c>
      <c r="C118" s="31">
        <v>31</v>
      </c>
      <c r="D118" s="28" t="s">
        <v>20</v>
      </c>
      <c r="E118" s="28">
        <v>1229</v>
      </c>
      <c r="F118" s="27">
        <f t="shared" si="8"/>
        <v>1351.9</v>
      </c>
      <c r="G118" s="106">
        <f>G117+120</f>
        <v>30480</v>
      </c>
      <c r="H118" s="125">
        <f t="shared" si="11"/>
        <v>37459920</v>
      </c>
      <c r="I118" s="108">
        <f t="shared" si="10"/>
        <v>41205912</v>
      </c>
      <c r="J118" s="100">
        <f t="shared" si="9"/>
        <v>86000</v>
      </c>
      <c r="K118" s="109">
        <f t="shared" si="12"/>
        <v>4055700.0000000005</v>
      </c>
      <c r="L118" s="109" t="s">
        <v>70</v>
      </c>
    </row>
    <row r="119" spans="1:12" ht="12.75" x14ac:dyDescent="0.2">
      <c r="A119" s="26">
        <v>118</v>
      </c>
      <c r="B119" s="31">
        <v>3102</v>
      </c>
      <c r="C119" s="31">
        <v>31</v>
      </c>
      <c r="D119" s="28" t="s">
        <v>12</v>
      </c>
      <c r="E119" s="28">
        <v>1696</v>
      </c>
      <c r="F119" s="27">
        <f t="shared" si="8"/>
        <v>1865.6000000000001</v>
      </c>
      <c r="G119" s="106">
        <f t="shared" ref="G119" si="13">G118</f>
        <v>30480</v>
      </c>
      <c r="H119" s="125">
        <v>0</v>
      </c>
      <c r="I119" s="108">
        <f t="shared" si="10"/>
        <v>0</v>
      </c>
      <c r="J119" s="100">
        <f t="shared" si="9"/>
        <v>0</v>
      </c>
      <c r="K119" s="109">
        <f t="shared" si="12"/>
        <v>5596800</v>
      </c>
      <c r="L119" s="109" t="s">
        <v>71</v>
      </c>
    </row>
    <row r="120" spans="1:12" s="97" customFormat="1" ht="13.5" customHeight="1" x14ac:dyDescent="0.2">
      <c r="A120" s="127" t="s">
        <v>3</v>
      </c>
      <c r="B120" s="128"/>
      <c r="C120" s="128"/>
      <c r="D120" s="129"/>
      <c r="E120" s="99">
        <f>SUM(E2:E119)</f>
        <v>94748</v>
      </c>
      <c r="F120" s="32">
        <f>SUM(F2:F119)</f>
        <v>104222.79999999999</v>
      </c>
      <c r="G120" s="96"/>
      <c r="H120" s="124">
        <f t="shared" ref="H120:K120" si="14">SUM(H2:H119)</f>
        <v>894575400</v>
      </c>
      <c r="I120" s="124">
        <f t="shared" si="14"/>
        <v>984032940</v>
      </c>
      <c r="J120" s="98"/>
      <c r="K120" s="124">
        <f t="shared" si="14"/>
        <v>312668400</v>
      </c>
    </row>
  </sheetData>
  <mergeCells count="1">
    <mergeCell ref="A120:D1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7900-AD8E-484D-9BD6-2C9886019048}">
  <dimension ref="A1:L40"/>
  <sheetViews>
    <sheetView topLeftCell="A19" zoomScale="175" zoomScaleNormal="175" workbookViewId="0">
      <selection activeCell="H40" sqref="H40:I40"/>
    </sheetView>
  </sheetViews>
  <sheetFormatPr defaultRowHeight="13.5" x14ac:dyDescent="0.25"/>
  <cols>
    <col min="1" max="1" width="3.5703125" style="41" bestFit="1" customWidth="1"/>
    <col min="2" max="2" width="5.85546875" style="42" customWidth="1"/>
    <col min="3" max="3" width="5.28515625" style="42" customWidth="1"/>
    <col min="4" max="4" width="7.85546875" style="95" customWidth="1"/>
    <col min="5" max="5" width="7.42578125" style="41" customWidth="1"/>
    <col min="6" max="6" width="8.28515625" style="41" customWidth="1"/>
    <col min="7" max="7" width="8" style="7" customWidth="1"/>
    <col min="8" max="8" width="11" style="7" customWidth="1"/>
    <col min="9" max="9" width="14.42578125" style="7" bestFit="1" customWidth="1"/>
    <col min="10" max="10" width="10" style="7" customWidth="1"/>
    <col min="11" max="11" width="11.5703125" style="7" customWidth="1"/>
    <col min="12" max="12" width="8" style="93" customWidth="1"/>
    <col min="13" max="16384" width="9.140625" style="93"/>
  </cols>
  <sheetData>
    <row r="1" spans="1:12" ht="52.5" customHeight="1" x14ac:dyDescent="0.2">
      <c r="A1" s="29" t="s">
        <v>1</v>
      </c>
      <c r="B1" s="29" t="s">
        <v>0</v>
      </c>
      <c r="C1" s="30" t="s">
        <v>2</v>
      </c>
      <c r="D1" s="30" t="s">
        <v>14</v>
      </c>
      <c r="E1" s="30" t="s">
        <v>62</v>
      </c>
      <c r="F1" s="30" t="s">
        <v>11</v>
      </c>
      <c r="G1" s="101" t="s">
        <v>67</v>
      </c>
      <c r="H1" s="102" t="s">
        <v>63</v>
      </c>
      <c r="I1" s="103" t="s">
        <v>64</v>
      </c>
      <c r="J1" s="104" t="s">
        <v>66</v>
      </c>
      <c r="K1" s="105" t="s">
        <v>65</v>
      </c>
      <c r="L1" s="105" t="s">
        <v>69</v>
      </c>
    </row>
    <row r="2" spans="1:12" ht="12.75" x14ac:dyDescent="0.2">
      <c r="A2" s="26">
        <v>1</v>
      </c>
      <c r="B2" s="35">
        <v>201</v>
      </c>
      <c r="C2" s="35">
        <v>2</v>
      </c>
      <c r="D2" s="28" t="s">
        <v>12</v>
      </c>
      <c r="E2" s="122">
        <v>1029</v>
      </c>
      <c r="F2" s="27">
        <f t="shared" ref="F2:F23" si="0">E2*1.1</f>
        <v>1131.9000000000001</v>
      </c>
      <c r="G2" s="106">
        <v>27000</v>
      </c>
      <c r="H2" s="107">
        <f t="shared" ref="H2:H24" si="1">E2*G2</f>
        <v>27783000</v>
      </c>
      <c r="I2" s="108">
        <f t="shared" ref="I2:I23" si="2">ROUND(H2*1.1,0)</f>
        <v>30561300</v>
      </c>
      <c r="J2" s="100">
        <f t="shared" ref="J2:J23" si="3">MROUND((I2*0.025/12),500)</f>
        <v>63500</v>
      </c>
      <c r="K2" s="109">
        <f t="shared" ref="K2:K23" si="4">F2*3000</f>
        <v>3395700.0000000005</v>
      </c>
      <c r="L2" s="109" t="s">
        <v>70</v>
      </c>
    </row>
    <row r="3" spans="1:12" ht="12.75" x14ac:dyDescent="0.2">
      <c r="A3" s="26">
        <v>2</v>
      </c>
      <c r="B3" s="35">
        <v>202</v>
      </c>
      <c r="C3" s="35">
        <v>2</v>
      </c>
      <c r="D3" s="28" t="s">
        <v>17</v>
      </c>
      <c r="E3" s="123">
        <v>453</v>
      </c>
      <c r="F3" s="27">
        <f t="shared" si="0"/>
        <v>498.30000000000007</v>
      </c>
      <c r="G3" s="106">
        <v>27000</v>
      </c>
      <c r="H3" s="107">
        <f t="shared" si="1"/>
        <v>12231000</v>
      </c>
      <c r="I3" s="108">
        <f t="shared" si="2"/>
        <v>13454100</v>
      </c>
      <c r="J3" s="100">
        <f t="shared" si="3"/>
        <v>28000</v>
      </c>
      <c r="K3" s="109">
        <f t="shared" si="4"/>
        <v>1494900.0000000002</v>
      </c>
      <c r="L3" s="109" t="s">
        <v>70</v>
      </c>
    </row>
    <row r="4" spans="1:12" ht="12.75" x14ac:dyDescent="0.2">
      <c r="A4" s="26">
        <v>3</v>
      </c>
      <c r="B4" s="35">
        <v>203</v>
      </c>
      <c r="C4" s="35">
        <v>2</v>
      </c>
      <c r="D4" s="28" t="s">
        <v>13</v>
      </c>
      <c r="E4" s="123">
        <v>534</v>
      </c>
      <c r="F4" s="27">
        <f t="shared" si="0"/>
        <v>587.40000000000009</v>
      </c>
      <c r="G4" s="106">
        <v>27000</v>
      </c>
      <c r="H4" s="107">
        <f t="shared" si="1"/>
        <v>14418000</v>
      </c>
      <c r="I4" s="108">
        <f t="shared" si="2"/>
        <v>15859800</v>
      </c>
      <c r="J4" s="100">
        <f t="shared" si="3"/>
        <v>33000</v>
      </c>
      <c r="K4" s="109">
        <f t="shared" si="4"/>
        <v>1762200.0000000002</v>
      </c>
      <c r="L4" s="109" t="s">
        <v>70</v>
      </c>
    </row>
    <row r="5" spans="1:12" ht="12.75" x14ac:dyDescent="0.2">
      <c r="A5" s="26">
        <v>4</v>
      </c>
      <c r="B5" s="35">
        <v>304</v>
      </c>
      <c r="C5" s="35">
        <v>3</v>
      </c>
      <c r="D5" s="28" t="s">
        <v>12</v>
      </c>
      <c r="E5" s="123">
        <v>927</v>
      </c>
      <c r="F5" s="27">
        <f t="shared" si="0"/>
        <v>1019.7</v>
      </c>
      <c r="G5" s="106">
        <v>27120</v>
      </c>
      <c r="H5" s="107">
        <f t="shared" si="1"/>
        <v>25140240</v>
      </c>
      <c r="I5" s="108">
        <f t="shared" si="2"/>
        <v>27654264</v>
      </c>
      <c r="J5" s="100">
        <f t="shared" si="3"/>
        <v>57500</v>
      </c>
      <c r="K5" s="109">
        <f t="shared" si="4"/>
        <v>3059100</v>
      </c>
      <c r="L5" s="109" t="s">
        <v>70</v>
      </c>
    </row>
    <row r="6" spans="1:12" ht="12.75" x14ac:dyDescent="0.2">
      <c r="A6" s="26">
        <v>5</v>
      </c>
      <c r="B6" s="35">
        <v>501</v>
      </c>
      <c r="C6" s="35">
        <v>5</v>
      </c>
      <c r="D6" s="28" t="s">
        <v>12</v>
      </c>
      <c r="E6" s="28">
        <v>947</v>
      </c>
      <c r="F6" s="27">
        <f t="shared" si="0"/>
        <v>1041.7</v>
      </c>
      <c r="G6" s="106">
        <v>27360</v>
      </c>
      <c r="H6" s="107">
        <f t="shared" si="1"/>
        <v>25909920</v>
      </c>
      <c r="I6" s="108">
        <f t="shared" si="2"/>
        <v>28500912</v>
      </c>
      <c r="J6" s="100">
        <f t="shared" si="3"/>
        <v>59500</v>
      </c>
      <c r="K6" s="109">
        <f t="shared" si="4"/>
        <v>3125100</v>
      </c>
      <c r="L6" s="109" t="s">
        <v>70</v>
      </c>
    </row>
    <row r="7" spans="1:12" ht="12.75" x14ac:dyDescent="0.2">
      <c r="A7" s="26">
        <v>6</v>
      </c>
      <c r="B7" s="31">
        <v>601</v>
      </c>
      <c r="C7" s="31">
        <v>6</v>
      </c>
      <c r="D7" s="28" t="s">
        <v>12</v>
      </c>
      <c r="E7" s="28">
        <v>947</v>
      </c>
      <c r="F7" s="27">
        <f t="shared" si="0"/>
        <v>1041.7</v>
      </c>
      <c r="G7" s="106">
        <v>27480</v>
      </c>
      <c r="H7" s="107">
        <f t="shared" si="1"/>
        <v>26023560</v>
      </c>
      <c r="I7" s="108">
        <f t="shared" si="2"/>
        <v>28625916</v>
      </c>
      <c r="J7" s="100">
        <f t="shared" si="3"/>
        <v>59500</v>
      </c>
      <c r="K7" s="109">
        <f t="shared" si="4"/>
        <v>3125100</v>
      </c>
      <c r="L7" s="109" t="s">
        <v>70</v>
      </c>
    </row>
    <row r="8" spans="1:12" ht="12.75" x14ac:dyDescent="0.2">
      <c r="A8" s="26">
        <v>7</v>
      </c>
      <c r="B8" s="31">
        <v>604</v>
      </c>
      <c r="C8" s="31">
        <v>6</v>
      </c>
      <c r="D8" s="28" t="s">
        <v>12</v>
      </c>
      <c r="E8" s="28">
        <v>942</v>
      </c>
      <c r="F8" s="27">
        <f t="shared" si="0"/>
        <v>1036.2</v>
      </c>
      <c r="G8" s="106">
        <v>27480</v>
      </c>
      <c r="H8" s="107">
        <f t="shared" si="1"/>
        <v>25886160</v>
      </c>
      <c r="I8" s="108">
        <f t="shared" si="2"/>
        <v>28474776</v>
      </c>
      <c r="J8" s="100">
        <f t="shared" si="3"/>
        <v>59500</v>
      </c>
      <c r="K8" s="109">
        <f t="shared" si="4"/>
        <v>3108600</v>
      </c>
      <c r="L8" s="109" t="s">
        <v>70</v>
      </c>
    </row>
    <row r="9" spans="1:12" ht="12.75" x14ac:dyDescent="0.2">
      <c r="A9" s="26">
        <v>8</v>
      </c>
      <c r="B9" s="31">
        <v>704</v>
      </c>
      <c r="C9" s="31">
        <v>7</v>
      </c>
      <c r="D9" s="28" t="s">
        <v>12</v>
      </c>
      <c r="E9" s="28">
        <v>942</v>
      </c>
      <c r="F9" s="27">
        <f t="shared" si="0"/>
        <v>1036.2</v>
      </c>
      <c r="G9" s="106">
        <v>27600</v>
      </c>
      <c r="H9" s="107">
        <f t="shared" si="1"/>
        <v>25999200</v>
      </c>
      <c r="I9" s="108">
        <f t="shared" si="2"/>
        <v>28599120</v>
      </c>
      <c r="J9" s="100">
        <f t="shared" si="3"/>
        <v>59500</v>
      </c>
      <c r="K9" s="109">
        <f t="shared" si="4"/>
        <v>3108600</v>
      </c>
      <c r="L9" s="109" t="s">
        <v>70</v>
      </c>
    </row>
    <row r="10" spans="1:12" ht="12.75" x14ac:dyDescent="0.2">
      <c r="A10" s="26">
        <v>9</v>
      </c>
      <c r="B10" s="31">
        <v>804</v>
      </c>
      <c r="C10" s="31">
        <v>8</v>
      </c>
      <c r="D10" s="28" t="s">
        <v>12</v>
      </c>
      <c r="E10" s="28">
        <v>942</v>
      </c>
      <c r="F10" s="27">
        <f t="shared" si="0"/>
        <v>1036.2</v>
      </c>
      <c r="G10" s="106">
        <v>27720</v>
      </c>
      <c r="H10" s="107">
        <f t="shared" si="1"/>
        <v>26112240</v>
      </c>
      <c r="I10" s="108">
        <f t="shared" si="2"/>
        <v>28723464</v>
      </c>
      <c r="J10" s="100">
        <f t="shared" si="3"/>
        <v>60000</v>
      </c>
      <c r="K10" s="109">
        <f t="shared" si="4"/>
        <v>3108600</v>
      </c>
      <c r="L10" s="109" t="s">
        <v>70</v>
      </c>
    </row>
    <row r="11" spans="1:12" ht="12.75" x14ac:dyDescent="0.2">
      <c r="A11" s="26">
        <v>10</v>
      </c>
      <c r="B11" s="31">
        <v>903</v>
      </c>
      <c r="C11" s="31">
        <v>9</v>
      </c>
      <c r="D11" s="28" t="s">
        <v>13</v>
      </c>
      <c r="E11" s="28">
        <v>534</v>
      </c>
      <c r="F11" s="27">
        <f t="shared" si="0"/>
        <v>587.40000000000009</v>
      </c>
      <c r="G11" s="106">
        <v>27840</v>
      </c>
      <c r="H11" s="107">
        <f t="shared" si="1"/>
        <v>14866560</v>
      </c>
      <c r="I11" s="108">
        <f t="shared" si="2"/>
        <v>16353216</v>
      </c>
      <c r="J11" s="100">
        <f t="shared" si="3"/>
        <v>34000</v>
      </c>
      <c r="K11" s="109">
        <f t="shared" si="4"/>
        <v>1762200.0000000002</v>
      </c>
      <c r="L11" s="109" t="s">
        <v>70</v>
      </c>
    </row>
    <row r="12" spans="1:12" ht="12.75" x14ac:dyDescent="0.2">
      <c r="A12" s="26">
        <v>11</v>
      </c>
      <c r="B12" s="31">
        <v>904</v>
      </c>
      <c r="C12" s="31">
        <v>9</v>
      </c>
      <c r="D12" s="28" t="s">
        <v>12</v>
      </c>
      <c r="E12" s="28">
        <v>942</v>
      </c>
      <c r="F12" s="27">
        <f t="shared" si="0"/>
        <v>1036.2</v>
      </c>
      <c r="G12" s="106">
        <v>27840</v>
      </c>
      <c r="H12" s="107">
        <f t="shared" si="1"/>
        <v>26225280</v>
      </c>
      <c r="I12" s="108">
        <f t="shared" si="2"/>
        <v>28847808</v>
      </c>
      <c r="J12" s="100">
        <f t="shared" si="3"/>
        <v>60000</v>
      </c>
      <c r="K12" s="109">
        <f t="shared" si="4"/>
        <v>3108600</v>
      </c>
      <c r="L12" s="109" t="s">
        <v>70</v>
      </c>
    </row>
    <row r="13" spans="1:12" ht="12.75" x14ac:dyDescent="0.2">
      <c r="A13" s="26">
        <v>12</v>
      </c>
      <c r="B13" s="31">
        <v>1003</v>
      </c>
      <c r="C13" s="31">
        <v>10</v>
      </c>
      <c r="D13" s="28" t="s">
        <v>13</v>
      </c>
      <c r="E13" s="28">
        <v>534</v>
      </c>
      <c r="F13" s="27">
        <f t="shared" si="0"/>
        <v>587.40000000000009</v>
      </c>
      <c r="G13" s="106">
        <v>27960</v>
      </c>
      <c r="H13" s="107">
        <f t="shared" si="1"/>
        <v>14930640</v>
      </c>
      <c r="I13" s="108">
        <f t="shared" si="2"/>
        <v>16423704</v>
      </c>
      <c r="J13" s="100">
        <f t="shared" si="3"/>
        <v>34000</v>
      </c>
      <c r="K13" s="109">
        <f t="shared" si="4"/>
        <v>1762200.0000000002</v>
      </c>
      <c r="L13" s="109" t="s">
        <v>70</v>
      </c>
    </row>
    <row r="14" spans="1:12" ht="12.75" x14ac:dyDescent="0.2">
      <c r="A14" s="26">
        <v>13</v>
      </c>
      <c r="B14" s="31">
        <v>1004</v>
      </c>
      <c r="C14" s="31">
        <v>10</v>
      </c>
      <c r="D14" s="28" t="s">
        <v>12</v>
      </c>
      <c r="E14" s="28">
        <v>942</v>
      </c>
      <c r="F14" s="27">
        <f t="shared" si="0"/>
        <v>1036.2</v>
      </c>
      <c r="G14" s="106">
        <v>27960</v>
      </c>
      <c r="H14" s="107">
        <f t="shared" si="1"/>
        <v>26338320</v>
      </c>
      <c r="I14" s="108">
        <f t="shared" si="2"/>
        <v>28972152</v>
      </c>
      <c r="J14" s="100">
        <f t="shared" si="3"/>
        <v>60500</v>
      </c>
      <c r="K14" s="109">
        <f t="shared" si="4"/>
        <v>3108600</v>
      </c>
      <c r="L14" s="109" t="s">
        <v>70</v>
      </c>
    </row>
    <row r="15" spans="1:12" ht="12.75" x14ac:dyDescent="0.2">
      <c r="A15" s="26">
        <v>14</v>
      </c>
      <c r="B15" s="31">
        <v>1102</v>
      </c>
      <c r="C15" s="31">
        <v>11</v>
      </c>
      <c r="D15" s="28" t="s">
        <v>13</v>
      </c>
      <c r="E15" s="28">
        <v>645</v>
      </c>
      <c r="F15" s="27">
        <f t="shared" si="0"/>
        <v>709.50000000000011</v>
      </c>
      <c r="G15" s="106">
        <v>28080</v>
      </c>
      <c r="H15" s="107">
        <f t="shared" si="1"/>
        <v>18111600</v>
      </c>
      <c r="I15" s="108">
        <f t="shared" si="2"/>
        <v>19922760</v>
      </c>
      <c r="J15" s="100">
        <f t="shared" si="3"/>
        <v>41500</v>
      </c>
      <c r="K15" s="109">
        <f t="shared" si="4"/>
        <v>2128500.0000000005</v>
      </c>
      <c r="L15" s="109" t="s">
        <v>70</v>
      </c>
    </row>
    <row r="16" spans="1:12" ht="12.75" x14ac:dyDescent="0.2">
      <c r="A16" s="26">
        <v>15</v>
      </c>
      <c r="B16" s="31">
        <v>1201</v>
      </c>
      <c r="C16" s="31">
        <v>12</v>
      </c>
      <c r="D16" s="28" t="s">
        <v>12</v>
      </c>
      <c r="E16" s="28">
        <v>947</v>
      </c>
      <c r="F16" s="27">
        <f t="shared" si="0"/>
        <v>1041.7</v>
      </c>
      <c r="G16" s="106">
        <v>28200</v>
      </c>
      <c r="H16" s="107">
        <f t="shared" si="1"/>
        <v>26705400</v>
      </c>
      <c r="I16" s="108">
        <f t="shared" si="2"/>
        <v>29375940</v>
      </c>
      <c r="J16" s="100">
        <f t="shared" si="3"/>
        <v>61000</v>
      </c>
      <c r="K16" s="109">
        <f t="shared" si="4"/>
        <v>3125100</v>
      </c>
      <c r="L16" s="109" t="s">
        <v>70</v>
      </c>
    </row>
    <row r="17" spans="1:12" ht="12.75" x14ac:dyDescent="0.2">
      <c r="A17" s="26">
        <v>16</v>
      </c>
      <c r="B17" s="31">
        <v>1204</v>
      </c>
      <c r="C17" s="31">
        <v>12</v>
      </c>
      <c r="D17" s="28" t="s">
        <v>12</v>
      </c>
      <c r="E17" s="28">
        <v>942</v>
      </c>
      <c r="F17" s="27">
        <f t="shared" si="0"/>
        <v>1036.2</v>
      </c>
      <c r="G17" s="106">
        <v>28200</v>
      </c>
      <c r="H17" s="107">
        <f t="shared" si="1"/>
        <v>26564400</v>
      </c>
      <c r="I17" s="108">
        <f t="shared" si="2"/>
        <v>29220840</v>
      </c>
      <c r="J17" s="100">
        <f t="shared" si="3"/>
        <v>61000</v>
      </c>
      <c r="K17" s="109">
        <f t="shared" si="4"/>
        <v>3108600</v>
      </c>
      <c r="L17" s="109" t="s">
        <v>70</v>
      </c>
    </row>
    <row r="18" spans="1:12" ht="12.75" x14ac:dyDescent="0.2">
      <c r="A18" s="26">
        <v>17</v>
      </c>
      <c r="B18" s="35">
        <v>1301</v>
      </c>
      <c r="C18" s="35">
        <v>13</v>
      </c>
      <c r="D18" s="28" t="s">
        <v>12</v>
      </c>
      <c r="E18" s="28">
        <v>947</v>
      </c>
      <c r="F18" s="27">
        <f t="shared" si="0"/>
        <v>1041.7</v>
      </c>
      <c r="G18" s="106">
        <v>28320</v>
      </c>
      <c r="H18" s="107">
        <f t="shared" si="1"/>
        <v>26819040</v>
      </c>
      <c r="I18" s="108">
        <f t="shared" si="2"/>
        <v>29500944</v>
      </c>
      <c r="J18" s="100">
        <f t="shared" si="3"/>
        <v>61500</v>
      </c>
      <c r="K18" s="109">
        <f t="shared" si="4"/>
        <v>3125100</v>
      </c>
      <c r="L18" s="109" t="s">
        <v>70</v>
      </c>
    </row>
    <row r="19" spans="1:12" ht="12.75" x14ac:dyDescent="0.2">
      <c r="A19" s="26">
        <v>18</v>
      </c>
      <c r="B19" s="35">
        <v>1304</v>
      </c>
      <c r="C19" s="35">
        <v>13</v>
      </c>
      <c r="D19" s="28" t="s">
        <v>12</v>
      </c>
      <c r="E19" s="28">
        <v>942</v>
      </c>
      <c r="F19" s="27">
        <f t="shared" si="0"/>
        <v>1036.2</v>
      </c>
      <c r="G19" s="106">
        <v>28320</v>
      </c>
      <c r="H19" s="107">
        <f t="shared" si="1"/>
        <v>26677440</v>
      </c>
      <c r="I19" s="108">
        <f t="shared" si="2"/>
        <v>29345184</v>
      </c>
      <c r="J19" s="100">
        <f t="shared" si="3"/>
        <v>61000</v>
      </c>
      <c r="K19" s="109">
        <f t="shared" si="4"/>
        <v>3108600</v>
      </c>
      <c r="L19" s="109" t="s">
        <v>70</v>
      </c>
    </row>
    <row r="20" spans="1:12" ht="12.75" x14ac:dyDescent="0.2">
      <c r="A20" s="26">
        <v>19</v>
      </c>
      <c r="B20" s="35">
        <v>1403</v>
      </c>
      <c r="C20" s="35">
        <v>14</v>
      </c>
      <c r="D20" s="28" t="s">
        <v>13</v>
      </c>
      <c r="E20" s="28">
        <v>670</v>
      </c>
      <c r="F20" s="27">
        <f t="shared" si="0"/>
        <v>737.00000000000011</v>
      </c>
      <c r="G20" s="106">
        <v>28440</v>
      </c>
      <c r="H20" s="107">
        <f t="shared" si="1"/>
        <v>19054800</v>
      </c>
      <c r="I20" s="108">
        <f t="shared" si="2"/>
        <v>20960280</v>
      </c>
      <c r="J20" s="100">
        <f t="shared" si="3"/>
        <v>43500</v>
      </c>
      <c r="K20" s="109">
        <f t="shared" si="4"/>
        <v>2211000.0000000005</v>
      </c>
      <c r="L20" s="109" t="s">
        <v>70</v>
      </c>
    </row>
    <row r="21" spans="1:12" ht="12.75" x14ac:dyDescent="0.2">
      <c r="A21" s="26">
        <v>20</v>
      </c>
      <c r="B21" s="35">
        <v>1503</v>
      </c>
      <c r="C21" s="35">
        <v>15</v>
      </c>
      <c r="D21" s="28" t="s">
        <v>13</v>
      </c>
      <c r="E21" s="28">
        <v>670</v>
      </c>
      <c r="F21" s="27">
        <f t="shared" si="0"/>
        <v>737.00000000000011</v>
      </c>
      <c r="G21" s="106">
        <v>28560</v>
      </c>
      <c r="H21" s="107">
        <f t="shared" si="1"/>
        <v>19135200</v>
      </c>
      <c r="I21" s="108">
        <f t="shared" si="2"/>
        <v>21048720</v>
      </c>
      <c r="J21" s="100">
        <f t="shared" si="3"/>
        <v>44000</v>
      </c>
      <c r="K21" s="109">
        <f t="shared" si="4"/>
        <v>2211000.0000000005</v>
      </c>
      <c r="L21" s="109" t="s">
        <v>70</v>
      </c>
    </row>
    <row r="22" spans="1:12" ht="12.75" x14ac:dyDescent="0.2">
      <c r="A22" s="26">
        <v>21</v>
      </c>
      <c r="B22" s="35">
        <v>1601</v>
      </c>
      <c r="C22" s="35">
        <v>16</v>
      </c>
      <c r="D22" s="28" t="s">
        <v>20</v>
      </c>
      <c r="E22" s="28">
        <v>1229</v>
      </c>
      <c r="F22" s="27">
        <f t="shared" si="0"/>
        <v>1351.9</v>
      </c>
      <c r="G22" s="106">
        <v>28680</v>
      </c>
      <c r="H22" s="107">
        <f t="shared" si="1"/>
        <v>35247720</v>
      </c>
      <c r="I22" s="108">
        <f t="shared" si="2"/>
        <v>38772492</v>
      </c>
      <c r="J22" s="100">
        <f t="shared" si="3"/>
        <v>81000</v>
      </c>
      <c r="K22" s="109">
        <f t="shared" si="4"/>
        <v>4055700.0000000005</v>
      </c>
      <c r="L22" s="109" t="s">
        <v>70</v>
      </c>
    </row>
    <row r="23" spans="1:12" ht="12.75" x14ac:dyDescent="0.2">
      <c r="A23" s="26">
        <v>22</v>
      </c>
      <c r="B23" s="35">
        <v>1604</v>
      </c>
      <c r="C23" s="35">
        <v>16</v>
      </c>
      <c r="D23" s="28" t="s">
        <v>13</v>
      </c>
      <c r="E23" s="28">
        <v>746</v>
      </c>
      <c r="F23" s="27">
        <f t="shared" si="0"/>
        <v>820.6</v>
      </c>
      <c r="G23" s="106">
        <v>28680</v>
      </c>
      <c r="H23" s="107">
        <f t="shared" si="1"/>
        <v>21395280</v>
      </c>
      <c r="I23" s="108">
        <f t="shared" si="2"/>
        <v>23534808</v>
      </c>
      <c r="J23" s="100">
        <f t="shared" si="3"/>
        <v>49000</v>
      </c>
      <c r="K23" s="109">
        <f t="shared" si="4"/>
        <v>2461800</v>
      </c>
      <c r="L23" s="109" t="s">
        <v>70</v>
      </c>
    </row>
    <row r="24" spans="1:12" ht="12.75" x14ac:dyDescent="0.2">
      <c r="A24" s="26">
        <v>23</v>
      </c>
      <c r="B24" s="37">
        <v>1801</v>
      </c>
      <c r="C24" s="37">
        <v>18</v>
      </c>
      <c r="D24" s="28" t="s">
        <v>12</v>
      </c>
      <c r="E24" s="28">
        <v>1015</v>
      </c>
      <c r="F24" s="27">
        <f t="shared" ref="F24:F39" si="5">E24*1.1</f>
        <v>1116.5</v>
      </c>
      <c r="G24" s="106">
        <v>28920</v>
      </c>
      <c r="H24" s="125">
        <f t="shared" si="1"/>
        <v>29353800</v>
      </c>
      <c r="I24" s="108">
        <f t="shared" ref="I24:I39" si="6">ROUND(H24*1.1,0)</f>
        <v>32289180</v>
      </c>
      <c r="J24" s="100">
        <f t="shared" ref="J24:J39" si="7">MROUND((I24*0.025/12),500)</f>
        <v>67500</v>
      </c>
      <c r="K24" s="109">
        <f t="shared" ref="K24:K39" si="8">F24*3000</f>
        <v>3349500</v>
      </c>
      <c r="L24" s="109" t="s">
        <v>70</v>
      </c>
    </row>
    <row r="25" spans="1:12" ht="12.75" x14ac:dyDescent="0.2">
      <c r="A25" s="26">
        <v>24</v>
      </c>
      <c r="B25" s="94">
        <v>1804</v>
      </c>
      <c r="C25" s="94">
        <v>18</v>
      </c>
      <c r="D25" s="28" t="s">
        <v>12</v>
      </c>
      <c r="E25" s="28">
        <v>952</v>
      </c>
      <c r="F25" s="27">
        <f t="shared" si="5"/>
        <v>1047.2</v>
      </c>
      <c r="G25" s="106">
        <v>28920</v>
      </c>
      <c r="H25" s="125">
        <f t="shared" ref="H25:H36" si="9">E25*G25</f>
        <v>27531840</v>
      </c>
      <c r="I25" s="108">
        <f t="shared" si="6"/>
        <v>30285024</v>
      </c>
      <c r="J25" s="100">
        <f t="shared" si="7"/>
        <v>63000</v>
      </c>
      <c r="K25" s="109">
        <f t="shared" si="8"/>
        <v>3141600</v>
      </c>
      <c r="L25" s="109" t="s">
        <v>70</v>
      </c>
    </row>
    <row r="26" spans="1:12" ht="12.75" x14ac:dyDescent="0.2">
      <c r="A26" s="26">
        <v>25</v>
      </c>
      <c r="B26" s="31">
        <v>1903</v>
      </c>
      <c r="C26" s="31">
        <v>19</v>
      </c>
      <c r="D26" s="28" t="s">
        <v>13</v>
      </c>
      <c r="E26" s="28">
        <v>670</v>
      </c>
      <c r="F26" s="27">
        <f t="shared" si="5"/>
        <v>737.00000000000011</v>
      </c>
      <c r="G26" s="106">
        <v>29040</v>
      </c>
      <c r="H26" s="125">
        <f t="shared" si="9"/>
        <v>19456800</v>
      </c>
      <c r="I26" s="108">
        <f t="shared" si="6"/>
        <v>21402480</v>
      </c>
      <c r="J26" s="100">
        <f t="shared" si="7"/>
        <v>44500</v>
      </c>
      <c r="K26" s="109">
        <f t="shared" si="8"/>
        <v>2211000.0000000005</v>
      </c>
      <c r="L26" s="109" t="s">
        <v>70</v>
      </c>
    </row>
    <row r="27" spans="1:12" ht="12.75" x14ac:dyDescent="0.2">
      <c r="A27" s="26">
        <v>26</v>
      </c>
      <c r="B27" s="31">
        <v>1904</v>
      </c>
      <c r="C27" s="31">
        <v>19</v>
      </c>
      <c r="D27" s="28" t="s">
        <v>12</v>
      </c>
      <c r="E27" s="28">
        <v>952</v>
      </c>
      <c r="F27" s="27">
        <f t="shared" si="5"/>
        <v>1047.2</v>
      </c>
      <c r="G27" s="106">
        <v>29040</v>
      </c>
      <c r="H27" s="125">
        <f t="shared" si="9"/>
        <v>27646080</v>
      </c>
      <c r="I27" s="108">
        <f t="shared" si="6"/>
        <v>30410688</v>
      </c>
      <c r="J27" s="100">
        <f t="shared" si="7"/>
        <v>63500</v>
      </c>
      <c r="K27" s="109">
        <f t="shared" si="8"/>
        <v>3141600</v>
      </c>
      <c r="L27" s="109" t="s">
        <v>70</v>
      </c>
    </row>
    <row r="28" spans="1:12" ht="12.75" x14ac:dyDescent="0.2">
      <c r="A28" s="26">
        <v>27</v>
      </c>
      <c r="B28" s="31">
        <v>2003</v>
      </c>
      <c r="C28" s="31">
        <v>20</v>
      </c>
      <c r="D28" s="28" t="s">
        <v>13</v>
      </c>
      <c r="E28" s="28">
        <v>670</v>
      </c>
      <c r="F28" s="27">
        <f t="shared" si="5"/>
        <v>737.00000000000011</v>
      </c>
      <c r="G28" s="106">
        <v>29160</v>
      </c>
      <c r="H28" s="125">
        <f t="shared" si="9"/>
        <v>19537200</v>
      </c>
      <c r="I28" s="108">
        <f t="shared" si="6"/>
        <v>21490920</v>
      </c>
      <c r="J28" s="100">
        <f t="shared" si="7"/>
        <v>45000</v>
      </c>
      <c r="K28" s="109">
        <f t="shared" si="8"/>
        <v>2211000.0000000005</v>
      </c>
      <c r="L28" s="109" t="s">
        <v>70</v>
      </c>
    </row>
    <row r="29" spans="1:12" ht="12.75" x14ac:dyDescent="0.2">
      <c r="A29" s="26">
        <v>28</v>
      </c>
      <c r="B29" s="31">
        <v>2102</v>
      </c>
      <c r="C29" s="31">
        <v>21</v>
      </c>
      <c r="D29" s="28" t="s">
        <v>13</v>
      </c>
      <c r="E29" s="28">
        <v>668</v>
      </c>
      <c r="F29" s="27">
        <f t="shared" si="5"/>
        <v>734.80000000000007</v>
      </c>
      <c r="G29" s="106">
        <v>29280</v>
      </c>
      <c r="H29" s="125">
        <f t="shared" si="9"/>
        <v>19559040</v>
      </c>
      <c r="I29" s="108">
        <f t="shared" si="6"/>
        <v>21514944</v>
      </c>
      <c r="J29" s="100">
        <f t="shared" si="7"/>
        <v>45000</v>
      </c>
      <c r="K29" s="109">
        <f t="shared" si="8"/>
        <v>2204400</v>
      </c>
      <c r="L29" s="109" t="s">
        <v>70</v>
      </c>
    </row>
    <row r="30" spans="1:12" ht="12.75" x14ac:dyDescent="0.2">
      <c r="A30" s="26">
        <v>29</v>
      </c>
      <c r="B30" s="31">
        <v>2103</v>
      </c>
      <c r="C30" s="31">
        <v>21</v>
      </c>
      <c r="D30" s="28" t="s">
        <v>13</v>
      </c>
      <c r="E30" s="28">
        <v>670</v>
      </c>
      <c r="F30" s="27">
        <f t="shared" si="5"/>
        <v>737.00000000000011</v>
      </c>
      <c r="G30" s="106">
        <v>29280</v>
      </c>
      <c r="H30" s="125">
        <f t="shared" si="9"/>
        <v>19617600</v>
      </c>
      <c r="I30" s="108">
        <f t="shared" si="6"/>
        <v>21579360</v>
      </c>
      <c r="J30" s="100">
        <f t="shared" si="7"/>
        <v>45000</v>
      </c>
      <c r="K30" s="109">
        <f t="shared" si="8"/>
        <v>2211000.0000000005</v>
      </c>
      <c r="L30" s="109" t="s">
        <v>70</v>
      </c>
    </row>
    <row r="31" spans="1:12" ht="12.75" x14ac:dyDescent="0.2">
      <c r="A31" s="26">
        <v>30</v>
      </c>
      <c r="B31" s="31">
        <v>2203</v>
      </c>
      <c r="C31" s="31">
        <v>22</v>
      </c>
      <c r="D31" s="28" t="s">
        <v>13</v>
      </c>
      <c r="E31" s="28">
        <v>670</v>
      </c>
      <c r="F31" s="27">
        <f t="shared" si="5"/>
        <v>737.00000000000011</v>
      </c>
      <c r="G31" s="106">
        <v>29400</v>
      </c>
      <c r="H31" s="125">
        <f t="shared" si="9"/>
        <v>19698000</v>
      </c>
      <c r="I31" s="108">
        <f t="shared" si="6"/>
        <v>21667800</v>
      </c>
      <c r="J31" s="100">
        <f t="shared" si="7"/>
        <v>45000</v>
      </c>
      <c r="K31" s="109">
        <f t="shared" si="8"/>
        <v>2211000.0000000005</v>
      </c>
      <c r="L31" s="109" t="s">
        <v>70</v>
      </c>
    </row>
    <row r="32" spans="1:12" ht="12.75" x14ac:dyDescent="0.2">
      <c r="A32" s="26">
        <v>31</v>
      </c>
      <c r="B32" s="31">
        <v>2403</v>
      </c>
      <c r="C32" s="31">
        <v>24</v>
      </c>
      <c r="D32" s="28" t="s">
        <v>13</v>
      </c>
      <c r="E32" s="28">
        <v>670</v>
      </c>
      <c r="F32" s="27">
        <f t="shared" si="5"/>
        <v>737.00000000000011</v>
      </c>
      <c r="G32" s="106">
        <v>29640</v>
      </c>
      <c r="H32" s="125">
        <f t="shared" si="9"/>
        <v>19858800</v>
      </c>
      <c r="I32" s="108">
        <f t="shared" si="6"/>
        <v>21844680</v>
      </c>
      <c r="J32" s="100">
        <f t="shared" si="7"/>
        <v>45500</v>
      </c>
      <c r="K32" s="109">
        <f t="shared" si="8"/>
        <v>2211000.0000000005</v>
      </c>
      <c r="L32" s="109" t="s">
        <v>70</v>
      </c>
    </row>
    <row r="33" spans="1:12" ht="12.75" x14ac:dyDescent="0.2">
      <c r="A33" s="26">
        <v>32</v>
      </c>
      <c r="B33" s="31">
        <v>2604</v>
      </c>
      <c r="C33" s="31">
        <v>26</v>
      </c>
      <c r="D33" s="28" t="s">
        <v>13</v>
      </c>
      <c r="E33" s="28">
        <v>746</v>
      </c>
      <c r="F33" s="27">
        <f t="shared" si="5"/>
        <v>820.6</v>
      </c>
      <c r="G33" s="106">
        <v>29880</v>
      </c>
      <c r="H33" s="125">
        <f t="shared" si="9"/>
        <v>22290480</v>
      </c>
      <c r="I33" s="108">
        <f t="shared" si="6"/>
        <v>24519528</v>
      </c>
      <c r="J33" s="100">
        <f t="shared" si="7"/>
        <v>51000</v>
      </c>
      <c r="K33" s="109">
        <f t="shared" si="8"/>
        <v>2461800</v>
      </c>
      <c r="L33" s="109" t="s">
        <v>70</v>
      </c>
    </row>
    <row r="34" spans="1:12" ht="12.75" x14ac:dyDescent="0.2">
      <c r="A34" s="26">
        <v>33</v>
      </c>
      <c r="B34" s="31">
        <v>2801</v>
      </c>
      <c r="C34" s="31">
        <v>28</v>
      </c>
      <c r="D34" s="28" t="s">
        <v>12</v>
      </c>
      <c r="E34" s="28">
        <v>1015</v>
      </c>
      <c r="F34" s="27">
        <f t="shared" si="5"/>
        <v>1116.5</v>
      </c>
      <c r="G34" s="106">
        <v>30120</v>
      </c>
      <c r="H34" s="125">
        <f t="shared" si="9"/>
        <v>30571800</v>
      </c>
      <c r="I34" s="108">
        <f t="shared" si="6"/>
        <v>33628980</v>
      </c>
      <c r="J34" s="100">
        <f t="shared" si="7"/>
        <v>70000</v>
      </c>
      <c r="K34" s="109">
        <f t="shared" si="8"/>
        <v>3349500</v>
      </c>
      <c r="L34" s="109" t="s">
        <v>70</v>
      </c>
    </row>
    <row r="35" spans="1:12" ht="12.75" x14ac:dyDescent="0.2">
      <c r="A35" s="26">
        <v>34</v>
      </c>
      <c r="B35" s="31">
        <v>2802</v>
      </c>
      <c r="C35" s="31">
        <v>28</v>
      </c>
      <c r="D35" s="28" t="s">
        <v>13</v>
      </c>
      <c r="E35" s="28">
        <v>750</v>
      </c>
      <c r="F35" s="27">
        <f t="shared" si="5"/>
        <v>825.00000000000011</v>
      </c>
      <c r="G35" s="106">
        <v>30120</v>
      </c>
      <c r="H35" s="125">
        <f t="shared" si="9"/>
        <v>22590000</v>
      </c>
      <c r="I35" s="108">
        <f t="shared" si="6"/>
        <v>24849000</v>
      </c>
      <c r="J35" s="100">
        <f t="shared" si="7"/>
        <v>52000</v>
      </c>
      <c r="K35" s="109">
        <f t="shared" si="8"/>
        <v>2475000.0000000005</v>
      </c>
      <c r="L35" s="109" t="s">
        <v>70</v>
      </c>
    </row>
    <row r="36" spans="1:12" ht="12.75" x14ac:dyDescent="0.2">
      <c r="A36" s="26">
        <v>35</v>
      </c>
      <c r="B36" s="31">
        <v>2803</v>
      </c>
      <c r="C36" s="31">
        <v>28</v>
      </c>
      <c r="D36" s="28" t="s">
        <v>13</v>
      </c>
      <c r="E36" s="28">
        <v>750</v>
      </c>
      <c r="F36" s="27">
        <f t="shared" si="5"/>
        <v>825.00000000000011</v>
      </c>
      <c r="G36" s="106">
        <v>30120</v>
      </c>
      <c r="H36" s="125">
        <f t="shared" si="9"/>
        <v>22590000</v>
      </c>
      <c r="I36" s="108">
        <f t="shared" si="6"/>
        <v>24849000</v>
      </c>
      <c r="J36" s="100">
        <f t="shared" si="7"/>
        <v>52000</v>
      </c>
      <c r="K36" s="109">
        <f t="shared" si="8"/>
        <v>2475000.0000000005</v>
      </c>
      <c r="L36" s="109" t="s">
        <v>70</v>
      </c>
    </row>
    <row r="37" spans="1:12" ht="12.75" x14ac:dyDescent="0.2">
      <c r="A37" s="26">
        <v>36</v>
      </c>
      <c r="B37" s="31">
        <v>2903</v>
      </c>
      <c r="C37" s="31">
        <v>29</v>
      </c>
      <c r="D37" s="28" t="s">
        <v>13</v>
      </c>
      <c r="E37" s="28">
        <v>750</v>
      </c>
      <c r="F37" s="27">
        <f t="shared" si="5"/>
        <v>825.00000000000011</v>
      </c>
      <c r="G37" s="106">
        <v>30240</v>
      </c>
      <c r="H37" s="125">
        <f t="shared" ref="H37:H39" si="10">E37*G37</f>
        <v>22680000</v>
      </c>
      <c r="I37" s="108">
        <f t="shared" si="6"/>
        <v>24948000</v>
      </c>
      <c r="J37" s="100">
        <f t="shared" si="7"/>
        <v>52000</v>
      </c>
      <c r="K37" s="109">
        <f t="shared" si="8"/>
        <v>2475000.0000000005</v>
      </c>
      <c r="L37" s="109" t="s">
        <v>70</v>
      </c>
    </row>
    <row r="38" spans="1:12" ht="12.75" x14ac:dyDescent="0.2">
      <c r="A38" s="26">
        <v>37</v>
      </c>
      <c r="B38" s="31">
        <v>2904</v>
      </c>
      <c r="C38" s="31">
        <v>29</v>
      </c>
      <c r="D38" s="28" t="s">
        <v>13</v>
      </c>
      <c r="E38" s="28">
        <v>746</v>
      </c>
      <c r="F38" s="27">
        <f t="shared" si="5"/>
        <v>820.6</v>
      </c>
      <c r="G38" s="106">
        <v>30240</v>
      </c>
      <c r="H38" s="125">
        <f t="shared" si="10"/>
        <v>22559040</v>
      </c>
      <c r="I38" s="108">
        <f t="shared" si="6"/>
        <v>24814944</v>
      </c>
      <c r="J38" s="100">
        <f t="shared" si="7"/>
        <v>51500</v>
      </c>
      <c r="K38" s="109">
        <f t="shared" si="8"/>
        <v>2461800</v>
      </c>
      <c r="L38" s="109" t="s">
        <v>70</v>
      </c>
    </row>
    <row r="39" spans="1:12" ht="12.75" x14ac:dyDescent="0.2">
      <c r="A39" s="26">
        <v>38</v>
      </c>
      <c r="B39" s="31">
        <v>3101</v>
      </c>
      <c r="C39" s="31">
        <v>31</v>
      </c>
      <c r="D39" s="28" t="s">
        <v>20</v>
      </c>
      <c r="E39" s="28">
        <v>1229</v>
      </c>
      <c r="F39" s="27">
        <f t="shared" si="5"/>
        <v>1351.9</v>
      </c>
      <c r="G39" s="106">
        <v>30480</v>
      </c>
      <c r="H39" s="125">
        <f t="shared" si="10"/>
        <v>37459920</v>
      </c>
      <c r="I39" s="108">
        <f t="shared" si="6"/>
        <v>41205912</v>
      </c>
      <c r="J39" s="100">
        <f t="shared" si="7"/>
        <v>86000</v>
      </c>
      <c r="K39" s="109">
        <f t="shared" si="8"/>
        <v>4055700.0000000005</v>
      </c>
      <c r="L39" s="109" t="s">
        <v>70</v>
      </c>
    </row>
    <row r="40" spans="1:12" s="97" customFormat="1" ht="13.5" customHeight="1" x14ac:dyDescent="0.2">
      <c r="A40" s="127" t="s">
        <v>3</v>
      </c>
      <c r="B40" s="128"/>
      <c r="C40" s="128"/>
      <c r="D40" s="129"/>
      <c r="E40" s="99">
        <f>SUM(E2:E39)</f>
        <v>31276</v>
      </c>
      <c r="F40" s="32">
        <f>SUM(F2:F39)</f>
        <v>34403.600000000006</v>
      </c>
      <c r="G40" s="96"/>
      <c r="H40" s="124">
        <f>SUM(H2:H39)</f>
        <v>894575400</v>
      </c>
      <c r="I40" s="124">
        <f>SUM(I2:I39)</f>
        <v>984032940</v>
      </c>
      <c r="J40" s="98"/>
      <c r="K40" s="124">
        <f>SUM(K2:K39)</f>
        <v>103210800</v>
      </c>
    </row>
  </sheetData>
  <mergeCells count="1">
    <mergeCell ref="A40:D4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0FE8-C2ED-4779-8845-E42F86D20160}">
  <dimension ref="A1:L82"/>
  <sheetViews>
    <sheetView topLeftCell="A70" zoomScale="175" zoomScaleNormal="175" workbookViewId="0">
      <selection activeCell="E82" sqref="E82:F82"/>
    </sheetView>
  </sheetViews>
  <sheetFormatPr defaultRowHeight="13.5" x14ac:dyDescent="0.25"/>
  <cols>
    <col min="1" max="1" width="3.5703125" style="41" bestFit="1" customWidth="1"/>
    <col min="2" max="2" width="5.85546875" style="42" customWidth="1"/>
    <col min="3" max="3" width="5.28515625" style="42" customWidth="1"/>
    <col min="4" max="4" width="7.85546875" style="95" customWidth="1"/>
    <col min="5" max="5" width="7.42578125" style="41" customWidth="1"/>
    <col min="6" max="6" width="8.28515625" style="41" customWidth="1"/>
    <col min="7" max="7" width="8" style="7" customWidth="1"/>
    <col min="8" max="8" width="12" style="7" customWidth="1"/>
    <col min="9" max="9" width="14.42578125" style="7" bestFit="1" customWidth="1"/>
    <col min="10" max="10" width="10.85546875" style="7" bestFit="1" customWidth="1"/>
    <col min="11" max="11" width="12.28515625" style="7" customWidth="1"/>
    <col min="12" max="12" width="8" style="93" customWidth="1"/>
    <col min="13" max="16384" width="9.140625" style="93"/>
  </cols>
  <sheetData>
    <row r="1" spans="1:12" ht="52.5" customHeight="1" x14ac:dyDescent="0.2">
      <c r="A1" s="29" t="s">
        <v>1</v>
      </c>
      <c r="B1" s="29" t="s">
        <v>0</v>
      </c>
      <c r="C1" s="30" t="s">
        <v>2</v>
      </c>
      <c r="D1" s="30" t="s">
        <v>14</v>
      </c>
      <c r="E1" s="30" t="s">
        <v>62</v>
      </c>
      <c r="F1" s="30" t="s">
        <v>11</v>
      </c>
      <c r="G1" s="101" t="s">
        <v>67</v>
      </c>
      <c r="H1" s="102" t="s">
        <v>63</v>
      </c>
      <c r="I1" s="103" t="s">
        <v>64</v>
      </c>
      <c r="J1" s="104" t="s">
        <v>66</v>
      </c>
      <c r="K1" s="105" t="s">
        <v>65</v>
      </c>
      <c r="L1" s="105" t="s">
        <v>69</v>
      </c>
    </row>
    <row r="2" spans="1:12" ht="12.75" x14ac:dyDescent="0.2">
      <c r="A2" s="26">
        <v>1</v>
      </c>
      <c r="B2" s="35">
        <v>101</v>
      </c>
      <c r="C2" s="35">
        <v>1</v>
      </c>
      <c r="D2" s="28" t="s">
        <v>12</v>
      </c>
      <c r="E2" s="122">
        <v>1228</v>
      </c>
      <c r="F2" s="27">
        <f t="shared" ref="F2:F43" si="0">E2*1.1</f>
        <v>1350.8000000000002</v>
      </c>
      <c r="G2" s="106">
        <v>27000</v>
      </c>
      <c r="H2" s="107">
        <v>0</v>
      </c>
      <c r="I2" s="108">
        <f>ROUND(H2*1.1,0)</f>
        <v>0</v>
      </c>
      <c r="J2" s="100">
        <f t="shared" ref="J2:J43" si="1">MROUND((I2*0.025/12),500)</f>
        <v>0</v>
      </c>
      <c r="K2" s="109">
        <f t="shared" ref="K2:K43" si="2">F2*3000</f>
        <v>4052400.0000000005</v>
      </c>
      <c r="L2" s="109" t="s">
        <v>71</v>
      </c>
    </row>
    <row r="3" spans="1:12" ht="12.75" x14ac:dyDescent="0.2">
      <c r="A3" s="26">
        <v>2</v>
      </c>
      <c r="B3" s="35">
        <v>102</v>
      </c>
      <c r="C3" s="35">
        <v>1</v>
      </c>
      <c r="D3" s="28" t="s">
        <v>17</v>
      </c>
      <c r="E3" s="123">
        <v>453</v>
      </c>
      <c r="F3" s="27">
        <f t="shared" si="0"/>
        <v>498.30000000000007</v>
      </c>
      <c r="G3" s="106">
        <f t="shared" ref="G3:G5" si="3">G2</f>
        <v>27000</v>
      </c>
      <c r="H3" s="107">
        <v>0</v>
      </c>
      <c r="I3" s="108">
        <f t="shared" ref="I3:I44" si="4">ROUND(H3*1.1,0)</f>
        <v>0</v>
      </c>
      <c r="J3" s="100">
        <f t="shared" si="1"/>
        <v>0</v>
      </c>
      <c r="K3" s="109">
        <f t="shared" si="2"/>
        <v>1494900.0000000002</v>
      </c>
      <c r="L3" s="109" t="s">
        <v>71</v>
      </c>
    </row>
    <row r="4" spans="1:12" ht="12.75" x14ac:dyDescent="0.2">
      <c r="A4" s="26">
        <v>3</v>
      </c>
      <c r="B4" s="35">
        <v>103</v>
      </c>
      <c r="C4" s="35">
        <v>1</v>
      </c>
      <c r="D4" s="28" t="s">
        <v>17</v>
      </c>
      <c r="E4" s="123">
        <v>340</v>
      </c>
      <c r="F4" s="27">
        <f t="shared" si="0"/>
        <v>374.00000000000006</v>
      </c>
      <c r="G4" s="106">
        <f t="shared" si="3"/>
        <v>27000</v>
      </c>
      <c r="H4" s="107">
        <v>0</v>
      </c>
      <c r="I4" s="108">
        <f t="shared" si="4"/>
        <v>0</v>
      </c>
      <c r="J4" s="100">
        <f t="shared" si="1"/>
        <v>0</v>
      </c>
      <c r="K4" s="109">
        <f t="shared" si="2"/>
        <v>1122000.0000000002</v>
      </c>
      <c r="L4" s="109" t="s">
        <v>71</v>
      </c>
    </row>
    <row r="5" spans="1:12" ht="12.75" x14ac:dyDescent="0.2">
      <c r="A5" s="26">
        <v>4</v>
      </c>
      <c r="B5" s="35">
        <v>104</v>
      </c>
      <c r="C5" s="35">
        <v>1</v>
      </c>
      <c r="D5" s="28" t="s">
        <v>13</v>
      </c>
      <c r="E5" s="123">
        <v>658</v>
      </c>
      <c r="F5" s="27">
        <f t="shared" si="0"/>
        <v>723.80000000000007</v>
      </c>
      <c r="G5" s="106">
        <f t="shared" si="3"/>
        <v>27000</v>
      </c>
      <c r="H5" s="107">
        <v>0</v>
      </c>
      <c r="I5" s="108">
        <f t="shared" si="4"/>
        <v>0</v>
      </c>
      <c r="J5" s="100">
        <f t="shared" si="1"/>
        <v>0</v>
      </c>
      <c r="K5" s="109">
        <f t="shared" si="2"/>
        <v>2171400</v>
      </c>
      <c r="L5" s="109" t="s">
        <v>71</v>
      </c>
    </row>
    <row r="6" spans="1:12" ht="12.75" x14ac:dyDescent="0.2">
      <c r="A6" s="26">
        <v>5</v>
      </c>
      <c r="B6" s="35">
        <v>204</v>
      </c>
      <c r="C6" s="35">
        <v>2</v>
      </c>
      <c r="D6" s="28" t="s">
        <v>12</v>
      </c>
      <c r="E6" s="123">
        <v>900</v>
      </c>
      <c r="F6" s="27">
        <f t="shared" si="0"/>
        <v>990.00000000000011</v>
      </c>
      <c r="G6" s="106" t="e">
        <f>#REF!</f>
        <v>#REF!</v>
      </c>
      <c r="H6" s="107">
        <v>0</v>
      </c>
      <c r="I6" s="108">
        <f t="shared" si="4"/>
        <v>0</v>
      </c>
      <c r="J6" s="100">
        <f t="shared" si="1"/>
        <v>0</v>
      </c>
      <c r="K6" s="109">
        <f t="shared" si="2"/>
        <v>2970000.0000000005</v>
      </c>
      <c r="L6" s="109" t="s">
        <v>71</v>
      </c>
    </row>
    <row r="7" spans="1:12" ht="12.75" x14ac:dyDescent="0.2">
      <c r="A7" s="26">
        <v>6</v>
      </c>
      <c r="B7" s="35">
        <v>302</v>
      </c>
      <c r="C7" s="35">
        <v>3</v>
      </c>
      <c r="D7" s="28" t="s">
        <v>13</v>
      </c>
      <c r="E7" s="122">
        <v>530</v>
      </c>
      <c r="F7" s="27">
        <f t="shared" si="0"/>
        <v>583</v>
      </c>
      <c r="G7" s="106" t="e">
        <f>G6+120</f>
        <v>#REF!</v>
      </c>
      <c r="H7" s="107">
        <v>0</v>
      </c>
      <c r="I7" s="108">
        <f t="shared" si="4"/>
        <v>0</v>
      </c>
      <c r="J7" s="100">
        <f t="shared" si="1"/>
        <v>0</v>
      </c>
      <c r="K7" s="109">
        <f t="shared" si="2"/>
        <v>1749000</v>
      </c>
      <c r="L7" s="109" t="s">
        <v>71</v>
      </c>
    </row>
    <row r="8" spans="1:12" ht="12.75" x14ac:dyDescent="0.2">
      <c r="A8" s="26">
        <v>7</v>
      </c>
      <c r="B8" s="35">
        <v>303</v>
      </c>
      <c r="C8" s="35">
        <v>3</v>
      </c>
      <c r="D8" s="28" t="s">
        <v>13</v>
      </c>
      <c r="E8" s="123">
        <v>534</v>
      </c>
      <c r="F8" s="27">
        <f t="shared" si="0"/>
        <v>587.40000000000009</v>
      </c>
      <c r="G8" s="106" t="e">
        <f>G7</f>
        <v>#REF!</v>
      </c>
      <c r="H8" s="107">
        <v>0</v>
      </c>
      <c r="I8" s="108">
        <f t="shared" si="4"/>
        <v>0</v>
      </c>
      <c r="J8" s="100">
        <f t="shared" si="1"/>
        <v>0</v>
      </c>
      <c r="K8" s="109">
        <f t="shared" si="2"/>
        <v>1762200.0000000002</v>
      </c>
      <c r="L8" s="109" t="s">
        <v>71</v>
      </c>
    </row>
    <row r="9" spans="1:12" ht="12.75" x14ac:dyDescent="0.2">
      <c r="A9" s="26">
        <v>8</v>
      </c>
      <c r="B9" s="35">
        <v>401</v>
      </c>
      <c r="C9" s="35">
        <v>4</v>
      </c>
      <c r="D9" s="28" t="s">
        <v>12</v>
      </c>
      <c r="E9" s="28">
        <v>932</v>
      </c>
      <c r="F9" s="27">
        <f t="shared" si="0"/>
        <v>1025.2</v>
      </c>
      <c r="G9" s="106" t="e">
        <f>#REF!+120</f>
        <v>#REF!</v>
      </c>
      <c r="H9" s="107">
        <v>0</v>
      </c>
      <c r="I9" s="108">
        <f t="shared" si="4"/>
        <v>0</v>
      </c>
      <c r="J9" s="100">
        <f t="shared" si="1"/>
        <v>0</v>
      </c>
      <c r="K9" s="109">
        <f t="shared" si="2"/>
        <v>3075600</v>
      </c>
      <c r="L9" s="109" t="s">
        <v>71</v>
      </c>
    </row>
    <row r="10" spans="1:12" ht="12.75" x14ac:dyDescent="0.2">
      <c r="A10" s="26">
        <v>9</v>
      </c>
      <c r="B10" s="35">
        <v>402</v>
      </c>
      <c r="C10" s="35">
        <v>4</v>
      </c>
      <c r="D10" s="28" t="s">
        <v>13</v>
      </c>
      <c r="E10" s="28">
        <v>530</v>
      </c>
      <c r="F10" s="27">
        <f t="shared" si="0"/>
        <v>583</v>
      </c>
      <c r="G10" s="106" t="e">
        <f>G9</f>
        <v>#REF!</v>
      </c>
      <c r="H10" s="107">
        <v>0</v>
      </c>
      <c r="I10" s="108">
        <f t="shared" si="4"/>
        <v>0</v>
      </c>
      <c r="J10" s="100">
        <f t="shared" si="1"/>
        <v>0</v>
      </c>
      <c r="K10" s="109">
        <f t="shared" si="2"/>
        <v>1749000</v>
      </c>
      <c r="L10" s="109" t="s">
        <v>71</v>
      </c>
    </row>
    <row r="11" spans="1:12" ht="12.75" x14ac:dyDescent="0.2">
      <c r="A11" s="26">
        <v>10</v>
      </c>
      <c r="B11" s="35">
        <v>403</v>
      </c>
      <c r="C11" s="35">
        <v>4</v>
      </c>
      <c r="D11" s="28" t="s">
        <v>13</v>
      </c>
      <c r="E11" s="28">
        <v>534</v>
      </c>
      <c r="F11" s="27">
        <f t="shared" si="0"/>
        <v>587.40000000000009</v>
      </c>
      <c r="G11" s="106" t="e">
        <f>G10</f>
        <v>#REF!</v>
      </c>
      <c r="H11" s="107">
        <v>0</v>
      </c>
      <c r="I11" s="108">
        <f t="shared" si="4"/>
        <v>0</v>
      </c>
      <c r="J11" s="100">
        <f t="shared" si="1"/>
        <v>0</v>
      </c>
      <c r="K11" s="109">
        <f t="shared" si="2"/>
        <v>1762200.0000000002</v>
      </c>
      <c r="L11" s="109" t="s">
        <v>71</v>
      </c>
    </row>
    <row r="12" spans="1:12" ht="12.75" x14ac:dyDescent="0.2">
      <c r="A12" s="26">
        <v>11</v>
      </c>
      <c r="B12" s="35">
        <v>404</v>
      </c>
      <c r="C12" s="35">
        <v>4</v>
      </c>
      <c r="D12" s="28" t="s">
        <v>12</v>
      </c>
      <c r="E12" s="28">
        <v>942</v>
      </c>
      <c r="F12" s="27">
        <f t="shared" si="0"/>
        <v>1036.2</v>
      </c>
      <c r="G12" s="106" t="e">
        <f>G11</f>
        <v>#REF!</v>
      </c>
      <c r="H12" s="107">
        <v>0</v>
      </c>
      <c r="I12" s="108">
        <f t="shared" si="4"/>
        <v>0</v>
      </c>
      <c r="J12" s="100">
        <f t="shared" si="1"/>
        <v>0</v>
      </c>
      <c r="K12" s="109">
        <f t="shared" si="2"/>
        <v>3108600</v>
      </c>
      <c r="L12" s="109" t="s">
        <v>71</v>
      </c>
    </row>
    <row r="13" spans="1:12" ht="12.75" x14ac:dyDescent="0.2">
      <c r="A13" s="26">
        <v>12</v>
      </c>
      <c r="B13" s="35">
        <v>502</v>
      </c>
      <c r="C13" s="35">
        <v>5</v>
      </c>
      <c r="D13" s="28" t="s">
        <v>13</v>
      </c>
      <c r="E13" s="28">
        <v>530</v>
      </c>
      <c r="F13" s="27">
        <f t="shared" si="0"/>
        <v>583</v>
      </c>
      <c r="G13" s="106" t="e">
        <f>#REF!</f>
        <v>#REF!</v>
      </c>
      <c r="H13" s="107">
        <v>0</v>
      </c>
      <c r="I13" s="108">
        <f t="shared" si="4"/>
        <v>0</v>
      </c>
      <c r="J13" s="100">
        <f t="shared" si="1"/>
        <v>0</v>
      </c>
      <c r="K13" s="109">
        <f t="shared" si="2"/>
        <v>1749000</v>
      </c>
      <c r="L13" s="109" t="s">
        <v>71</v>
      </c>
    </row>
    <row r="14" spans="1:12" ht="12.75" x14ac:dyDescent="0.2">
      <c r="A14" s="26">
        <v>13</v>
      </c>
      <c r="B14" s="31">
        <v>503</v>
      </c>
      <c r="C14" s="31">
        <v>5</v>
      </c>
      <c r="D14" s="28" t="s">
        <v>13</v>
      </c>
      <c r="E14" s="28">
        <v>534</v>
      </c>
      <c r="F14" s="27">
        <f t="shared" si="0"/>
        <v>587.40000000000009</v>
      </c>
      <c r="G14" s="106" t="e">
        <f>G13</f>
        <v>#REF!</v>
      </c>
      <c r="H14" s="107">
        <v>0</v>
      </c>
      <c r="I14" s="108">
        <f t="shared" si="4"/>
        <v>0</v>
      </c>
      <c r="J14" s="100">
        <f t="shared" si="1"/>
        <v>0</v>
      </c>
      <c r="K14" s="109">
        <f t="shared" si="2"/>
        <v>1762200.0000000002</v>
      </c>
      <c r="L14" s="109" t="s">
        <v>71</v>
      </c>
    </row>
    <row r="15" spans="1:12" ht="12.75" x14ac:dyDescent="0.2">
      <c r="A15" s="26">
        <v>14</v>
      </c>
      <c r="B15" s="31">
        <v>504</v>
      </c>
      <c r="C15" s="31">
        <v>5</v>
      </c>
      <c r="D15" s="28" t="s">
        <v>12</v>
      </c>
      <c r="E15" s="28">
        <v>942</v>
      </c>
      <c r="F15" s="27">
        <f t="shared" si="0"/>
        <v>1036.2</v>
      </c>
      <c r="G15" s="106" t="e">
        <f>G14</f>
        <v>#REF!</v>
      </c>
      <c r="H15" s="107">
        <v>0</v>
      </c>
      <c r="I15" s="108">
        <f t="shared" si="4"/>
        <v>0</v>
      </c>
      <c r="J15" s="100">
        <f t="shared" si="1"/>
        <v>0</v>
      </c>
      <c r="K15" s="109">
        <f t="shared" si="2"/>
        <v>3108600</v>
      </c>
      <c r="L15" s="109" t="s">
        <v>71</v>
      </c>
    </row>
    <row r="16" spans="1:12" ht="12.75" x14ac:dyDescent="0.2">
      <c r="A16" s="26">
        <v>15</v>
      </c>
      <c r="B16" s="31">
        <v>602</v>
      </c>
      <c r="C16" s="31">
        <v>6</v>
      </c>
      <c r="D16" s="28" t="s">
        <v>13</v>
      </c>
      <c r="E16" s="28">
        <v>530</v>
      </c>
      <c r="F16" s="27">
        <f t="shared" si="0"/>
        <v>583</v>
      </c>
      <c r="G16" s="106" t="e">
        <f>#REF!</f>
        <v>#REF!</v>
      </c>
      <c r="H16" s="107">
        <v>0</v>
      </c>
      <c r="I16" s="108">
        <f t="shared" si="4"/>
        <v>0</v>
      </c>
      <c r="J16" s="100">
        <f t="shared" si="1"/>
        <v>0</v>
      </c>
      <c r="K16" s="109">
        <f t="shared" si="2"/>
        <v>1749000</v>
      </c>
      <c r="L16" s="109" t="s">
        <v>71</v>
      </c>
    </row>
    <row r="17" spans="1:12" ht="12.75" x14ac:dyDescent="0.2">
      <c r="A17" s="26">
        <v>16</v>
      </c>
      <c r="B17" s="31">
        <v>603</v>
      </c>
      <c r="C17" s="31">
        <v>6</v>
      </c>
      <c r="D17" s="28" t="s">
        <v>13</v>
      </c>
      <c r="E17" s="28">
        <v>534</v>
      </c>
      <c r="F17" s="27">
        <f t="shared" si="0"/>
        <v>587.40000000000009</v>
      </c>
      <c r="G17" s="106" t="e">
        <f>G16</f>
        <v>#REF!</v>
      </c>
      <c r="H17" s="107">
        <v>0</v>
      </c>
      <c r="I17" s="108">
        <f t="shared" si="4"/>
        <v>0</v>
      </c>
      <c r="J17" s="100">
        <f t="shared" si="1"/>
        <v>0</v>
      </c>
      <c r="K17" s="109">
        <f t="shared" si="2"/>
        <v>1762200.0000000002</v>
      </c>
      <c r="L17" s="109" t="s">
        <v>71</v>
      </c>
    </row>
    <row r="18" spans="1:12" ht="12.75" x14ac:dyDescent="0.2">
      <c r="A18" s="26">
        <v>17</v>
      </c>
      <c r="B18" s="31">
        <v>701</v>
      </c>
      <c r="C18" s="31">
        <v>7</v>
      </c>
      <c r="D18" s="28" t="s">
        <v>12</v>
      </c>
      <c r="E18" s="28">
        <v>947</v>
      </c>
      <c r="F18" s="27">
        <f t="shared" si="0"/>
        <v>1041.7</v>
      </c>
      <c r="G18" s="106" t="e">
        <f>#REF!+120</f>
        <v>#REF!</v>
      </c>
      <c r="H18" s="107">
        <v>0</v>
      </c>
      <c r="I18" s="108">
        <f t="shared" si="4"/>
        <v>0</v>
      </c>
      <c r="J18" s="100">
        <f t="shared" si="1"/>
        <v>0</v>
      </c>
      <c r="K18" s="109">
        <f t="shared" si="2"/>
        <v>3125100</v>
      </c>
      <c r="L18" s="109" t="s">
        <v>71</v>
      </c>
    </row>
    <row r="19" spans="1:12" ht="12.75" x14ac:dyDescent="0.2">
      <c r="A19" s="26">
        <v>18</v>
      </c>
      <c r="B19" s="31">
        <v>702</v>
      </c>
      <c r="C19" s="31">
        <v>7</v>
      </c>
      <c r="D19" s="28" t="s">
        <v>13</v>
      </c>
      <c r="E19" s="28">
        <v>530</v>
      </c>
      <c r="F19" s="27">
        <f t="shared" si="0"/>
        <v>583</v>
      </c>
      <c r="G19" s="106" t="e">
        <f>G18</f>
        <v>#REF!</v>
      </c>
      <c r="H19" s="107">
        <v>0</v>
      </c>
      <c r="I19" s="108">
        <f t="shared" si="4"/>
        <v>0</v>
      </c>
      <c r="J19" s="100">
        <f t="shared" si="1"/>
        <v>0</v>
      </c>
      <c r="K19" s="109">
        <f t="shared" si="2"/>
        <v>1749000</v>
      </c>
      <c r="L19" s="109" t="s">
        <v>71</v>
      </c>
    </row>
    <row r="20" spans="1:12" ht="12.75" x14ac:dyDescent="0.2">
      <c r="A20" s="26">
        <v>19</v>
      </c>
      <c r="B20" s="31">
        <v>703</v>
      </c>
      <c r="C20" s="31">
        <v>7</v>
      </c>
      <c r="D20" s="28" t="s">
        <v>13</v>
      </c>
      <c r="E20" s="28">
        <v>534</v>
      </c>
      <c r="F20" s="27">
        <f t="shared" si="0"/>
        <v>587.40000000000009</v>
      </c>
      <c r="G20" s="106" t="e">
        <f>G19</f>
        <v>#REF!</v>
      </c>
      <c r="H20" s="107">
        <v>0</v>
      </c>
      <c r="I20" s="108">
        <f t="shared" si="4"/>
        <v>0</v>
      </c>
      <c r="J20" s="100">
        <f t="shared" si="1"/>
        <v>0</v>
      </c>
      <c r="K20" s="109">
        <f t="shared" si="2"/>
        <v>1762200.0000000002</v>
      </c>
      <c r="L20" s="109" t="s">
        <v>71</v>
      </c>
    </row>
    <row r="21" spans="1:12" ht="12.75" x14ac:dyDescent="0.2">
      <c r="A21" s="26">
        <v>20</v>
      </c>
      <c r="B21" s="31">
        <v>801</v>
      </c>
      <c r="C21" s="31">
        <v>8</v>
      </c>
      <c r="D21" s="28" t="s">
        <v>12</v>
      </c>
      <c r="E21" s="28">
        <v>947</v>
      </c>
      <c r="F21" s="27">
        <f t="shared" si="0"/>
        <v>1041.7</v>
      </c>
      <c r="G21" s="106" t="e">
        <f>#REF!+120</f>
        <v>#REF!</v>
      </c>
      <c r="H21" s="107">
        <v>0</v>
      </c>
      <c r="I21" s="108">
        <f t="shared" si="4"/>
        <v>0</v>
      </c>
      <c r="J21" s="100">
        <f t="shared" si="1"/>
        <v>0</v>
      </c>
      <c r="K21" s="109">
        <f t="shared" si="2"/>
        <v>3125100</v>
      </c>
      <c r="L21" s="109" t="s">
        <v>71</v>
      </c>
    </row>
    <row r="22" spans="1:12" ht="12.75" x14ac:dyDescent="0.2">
      <c r="A22" s="26">
        <v>21</v>
      </c>
      <c r="B22" s="31">
        <v>802</v>
      </c>
      <c r="C22" s="31">
        <v>8</v>
      </c>
      <c r="D22" s="28" t="s">
        <v>13</v>
      </c>
      <c r="E22" s="28">
        <v>530</v>
      </c>
      <c r="F22" s="27">
        <f t="shared" si="0"/>
        <v>583</v>
      </c>
      <c r="G22" s="106" t="e">
        <f>G21</f>
        <v>#REF!</v>
      </c>
      <c r="H22" s="107">
        <v>0</v>
      </c>
      <c r="I22" s="108">
        <f t="shared" si="4"/>
        <v>0</v>
      </c>
      <c r="J22" s="100">
        <f t="shared" si="1"/>
        <v>0</v>
      </c>
      <c r="K22" s="109">
        <f t="shared" si="2"/>
        <v>1749000</v>
      </c>
      <c r="L22" s="109" t="s">
        <v>71</v>
      </c>
    </row>
    <row r="23" spans="1:12" ht="12.75" x14ac:dyDescent="0.2">
      <c r="A23" s="26">
        <v>22</v>
      </c>
      <c r="B23" s="31">
        <v>803</v>
      </c>
      <c r="C23" s="31">
        <v>8</v>
      </c>
      <c r="D23" s="28" t="s">
        <v>13</v>
      </c>
      <c r="E23" s="28">
        <v>534</v>
      </c>
      <c r="F23" s="27">
        <f t="shared" si="0"/>
        <v>587.40000000000009</v>
      </c>
      <c r="G23" s="106" t="e">
        <f>G22</f>
        <v>#REF!</v>
      </c>
      <c r="H23" s="107">
        <v>0</v>
      </c>
      <c r="I23" s="108">
        <f t="shared" si="4"/>
        <v>0</v>
      </c>
      <c r="J23" s="100">
        <f t="shared" si="1"/>
        <v>0</v>
      </c>
      <c r="K23" s="109">
        <f t="shared" si="2"/>
        <v>1762200.0000000002</v>
      </c>
      <c r="L23" s="109" t="s">
        <v>71</v>
      </c>
    </row>
    <row r="24" spans="1:12" ht="12.75" x14ac:dyDescent="0.2">
      <c r="A24" s="26">
        <v>23</v>
      </c>
      <c r="B24" s="31">
        <v>901</v>
      </c>
      <c r="C24" s="31">
        <v>9</v>
      </c>
      <c r="D24" s="28" t="s">
        <v>12</v>
      </c>
      <c r="E24" s="28">
        <v>947</v>
      </c>
      <c r="F24" s="27">
        <f t="shared" si="0"/>
        <v>1041.7</v>
      </c>
      <c r="G24" s="106" t="e">
        <f>#REF!+120</f>
        <v>#REF!</v>
      </c>
      <c r="H24" s="107">
        <v>0</v>
      </c>
      <c r="I24" s="108">
        <f t="shared" si="4"/>
        <v>0</v>
      </c>
      <c r="J24" s="100">
        <f t="shared" si="1"/>
        <v>0</v>
      </c>
      <c r="K24" s="109">
        <f t="shared" si="2"/>
        <v>3125100</v>
      </c>
      <c r="L24" s="109" t="s">
        <v>71</v>
      </c>
    </row>
    <row r="25" spans="1:12" ht="12.75" x14ac:dyDescent="0.2">
      <c r="A25" s="26">
        <v>24</v>
      </c>
      <c r="B25" s="31">
        <v>902</v>
      </c>
      <c r="C25" s="31">
        <v>9</v>
      </c>
      <c r="D25" s="28" t="s">
        <v>13</v>
      </c>
      <c r="E25" s="28">
        <v>530</v>
      </c>
      <c r="F25" s="27">
        <f t="shared" si="0"/>
        <v>583</v>
      </c>
      <c r="G25" s="106" t="e">
        <f>G24</f>
        <v>#REF!</v>
      </c>
      <c r="H25" s="107">
        <v>0</v>
      </c>
      <c r="I25" s="108">
        <f t="shared" si="4"/>
        <v>0</v>
      </c>
      <c r="J25" s="100">
        <f t="shared" si="1"/>
        <v>0</v>
      </c>
      <c r="K25" s="109">
        <f t="shared" si="2"/>
        <v>1749000</v>
      </c>
      <c r="L25" s="109" t="s">
        <v>71</v>
      </c>
    </row>
    <row r="26" spans="1:12" ht="12.75" x14ac:dyDescent="0.2">
      <c r="A26" s="26">
        <v>25</v>
      </c>
      <c r="B26" s="31">
        <v>1002</v>
      </c>
      <c r="C26" s="31">
        <v>10</v>
      </c>
      <c r="D26" s="28" t="s">
        <v>13</v>
      </c>
      <c r="E26" s="28">
        <v>530</v>
      </c>
      <c r="F26" s="27">
        <f t="shared" si="0"/>
        <v>583</v>
      </c>
      <c r="G26" s="106" t="e">
        <f>#REF!+120</f>
        <v>#REF!</v>
      </c>
      <c r="H26" s="107">
        <v>0</v>
      </c>
      <c r="I26" s="108">
        <f t="shared" si="4"/>
        <v>0</v>
      </c>
      <c r="J26" s="100">
        <f t="shared" si="1"/>
        <v>0</v>
      </c>
      <c r="K26" s="109">
        <f t="shared" si="2"/>
        <v>1749000</v>
      </c>
      <c r="L26" s="109" t="s">
        <v>71</v>
      </c>
    </row>
    <row r="27" spans="1:12" ht="12.75" x14ac:dyDescent="0.2">
      <c r="A27" s="26">
        <v>26</v>
      </c>
      <c r="B27" s="31">
        <v>1101</v>
      </c>
      <c r="C27" s="31">
        <v>11</v>
      </c>
      <c r="D27" s="28" t="s">
        <v>12</v>
      </c>
      <c r="E27" s="28">
        <v>947</v>
      </c>
      <c r="F27" s="27">
        <f t="shared" si="0"/>
        <v>1041.7</v>
      </c>
      <c r="G27" s="106" t="e">
        <f>#REF!+120</f>
        <v>#REF!</v>
      </c>
      <c r="H27" s="107">
        <v>0</v>
      </c>
      <c r="I27" s="108">
        <f t="shared" si="4"/>
        <v>0</v>
      </c>
      <c r="J27" s="100">
        <f t="shared" si="1"/>
        <v>0</v>
      </c>
      <c r="K27" s="109">
        <f t="shared" si="2"/>
        <v>3125100</v>
      </c>
      <c r="L27" s="109" t="s">
        <v>71</v>
      </c>
    </row>
    <row r="28" spans="1:12" ht="12.75" x14ac:dyDescent="0.2">
      <c r="A28" s="26">
        <v>27</v>
      </c>
      <c r="B28" s="31">
        <v>1103</v>
      </c>
      <c r="C28" s="31">
        <v>11</v>
      </c>
      <c r="D28" s="28" t="s">
        <v>13</v>
      </c>
      <c r="E28" s="28">
        <v>534</v>
      </c>
      <c r="F28" s="27">
        <f t="shared" si="0"/>
        <v>587.40000000000009</v>
      </c>
      <c r="G28" s="106" t="e">
        <f>#REF!</f>
        <v>#REF!</v>
      </c>
      <c r="H28" s="107">
        <v>0</v>
      </c>
      <c r="I28" s="108">
        <f t="shared" si="4"/>
        <v>0</v>
      </c>
      <c r="J28" s="100">
        <f t="shared" si="1"/>
        <v>0</v>
      </c>
      <c r="K28" s="109">
        <f t="shared" si="2"/>
        <v>1762200.0000000002</v>
      </c>
      <c r="L28" s="109" t="s">
        <v>71</v>
      </c>
    </row>
    <row r="29" spans="1:12" ht="12.75" x14ac:dyDescent="0.2">
      <c r="A29" s="26">
        <v>28</v>
      </c>
      <c r="B29" s="31">
        <v>1104</v>
      </c>
      <c r="C29" s="31">
        <v>11</v>
      </c>
      <c r="D29" s="28" t="s">
        <v>12</v>
      </c>
      <c r="E29" s="28">
        <v>942</v>
      </c>
      <c r="F29" s="27">
        <f t="shared" si="0"/>
        <v>1036.2</v>
      </c>
      <c r="G29" s="106" t="e">
        <f>G28</f>
        <v>#REF!</v>
      </c>
      <c r="H29" s="107">
        <v>0</v>
      </c>
      <c r="I29" s="108">
        <f t="shared" si="4"/>
        <v>0</v>
      </c>
      <c r="J29" s="100">
        <f t="shared" si="1"/>
        <v>0</v>
      </c>
      <c r="K29" s="109">
        <f t="shared" si="2"/>
        <v>3108600</v>
      </c>
      <c r="L29" s="109" t="s">
        <v>71</v>
      </c>
    </row>
    <row r="30" spans="1:12" ht="12.75" x14ac:dyDescent="0.2">
      <c r="A30" s="26">
        <v>29</v>
      </c>
      <c r="B30" s="31">
        <v>1202</v>
      </c>
      <c r="C30" s="31">
        <v>12</v>
      </c>
      <c r="D30" s="28" t="s">
        <v>13</v>
      </c>
      <c r="E30" s="28">
        <v>645</v>
      </c>
      <c r="F30" s="27">
        <f t="shared" si="0"/>
        <v>709.50000000000011</v>
      </c>
      <c r="G30" s="106" t="e">
        <f>#REF!</f>
        <v>#REF!</v>
      </c>
      <c r="H30" s="107">
        <v>0</v>
      </c>
      <c r="I30" s="108">
        <f t="shared" si="4"/>
        <v>0</v>
      </c>
      <c r="J30" s="100">
        <f t="shared" si="1"/>
        <v>0</v>
      </c>
      <c r="K30" s="109">
        <f t="shared" si="2"/>
        <v>2128500.0000000005</v>
      </c>
      <c r="L30" s="109" t="s">
        <v>71</v>
      </c>
    </row>
    <row r="31" spans="1:12" ht="12.75" x14ac:dyDescent="0.2">
      <c r="A31" s="26">
        <v>30</v>
      </c>
      <c r="B31" s="31">
        <v>1203</v>
      </c>
      <c r="C31" s="31">
        <v>12</v>
      </c>
      <c r="D31" s="28" t="s">
        <v>13</v>
      </c>
      <c r="E31" s="28">
        <v>647</v>
      </c>
      <c r="F31" s="27">
        <f t="shared" si="0"/>
        <v>711.7</v>
      </c>
      <c r="G31" s="106" t="e">
        <f>G30</f>
        <v>#REF!</v>
      </c>
      <c r="H31" s="107">
        <v>0</v>
      </c>
      <c r="I31" s="108">
        <f t="shared" si="4"/>
        <v>0</v>
      </c>
      <c r="J31" s="100">
        <f t="shared" si="1"/>
        <v>0</v>
      </c>
      <c r="K31" s="109">
        <f t="shared" si="2"/>
        <v>2135100</v>
      </c>
      <c r="L31" s="109" t="s">
        <v>71</v>
      </c>
    </row>
    <row r="32" spans="1:12" ht="12.75" x14ac:dyDescent="0.2">
      <c r="A32" s="26">
        <v>31</v>
      </c>
      <c r="B32" s="35">
        <v>1302</v>
      </c>
      <c r="C32" s="35">
        <v>13</v>
      </c>
      <c r="D32" s="28" t="s">
        <v>13</v>
      </c>
      <c r="E32" s="28">
        <v>668</v>
      </c>
      <c r="F32" s="27">
        <f t="shared" si="0"/>
        <v>734.80000000000007</v>
      </c>
      <c r="G32" s="106" t="e">
        <f>#REF!</f>
        <v>#REF!</v>
      </c>
      <c r="H32" s="107">
        <v>0</v>
      </c>
      <c r="I32" s="108">
        <f t="shared" si="4"/>
        <v>0</v>
      </c>
      <c r="J32" s="100">
        <f t="shared" si="1"/>
        <v>0</v>
      </c>
      <c r="K32" s="109">
        <f t="shared" si="2"/>
        <v>2204400</v>
      </c>
      <c r="L32" s="109" t="s">
        <v>71</v>
      </c>
    </row>
    <row r="33" spans="1:12" ht="12.75" x14ac:dyDescent="0.2">
      <c r="A33" s="26">
        <v>32</v>
      </c>
      <c r="B33" s="35">
        <v>1303</v>
      </c>
      <c r="C33" s="35">
        <v>13</v>
      </c>
      <c r="D33" s="28" t="s">
        <v>13</v>
      </c>
      <c r="E33" s="28">
        <v>647</v>
      </c>
      <c r="F33" s="27">
        <f t="shared" si="0"/>
        <v>711.7</v>
      </c>
      <c r="G33" s="106" t="e">
        <f>G32</f>
        <v>#REF!</v>
      </c>
      <c r="H33" s="107">
        <v>0</v>
      </c>
      <c r="I33" s="108">
        <f t="shared" si="4"/>
        <v>0</v>
      </c>
      <c r="J33" s="100">
        <f t="shared" si="1"/>
        <v>0</v>
      </c>
      <c r="K33" s="109">
        <f t="shared" si="2"/>
        <v>2135100</v>
      </c>
      <c r="L33" s="109" t="s">
        <v>71</v>
      </c>
    </row>
    <row r="34" spans="1:12" ht="12.75" x14ac:dyDescent="0.2">
      <c r="A34" s="26">
        <v>33</v>
      </c>
      <c r="B34" s="35">
        <v>1401</v>
      </c>
      <c r="C34" s="35">
        <v>14</v>
      </c>
      <c r="D34" s="28" t="s">
        <v>12</v>
      </c>
      <c r="E34" s="28">
        <v>947</v>
      </c>
      <c r="F34" s="27">
        <f t="shared" si="0"/>
        <v>1041.7</v>
      </c>
      <c r="G34" s="106" t="e">
        <f>#REF!+120</f>
        <v>#REF!</v>
      </c>
      <c r="H34" s="107">
        <v>0</v>
      </c>
      <c r="I34" s="108">
        <f t="shared" si="4"/>
        <v>0</v>
      </c>
      <c r="J34" s="100">
        <f t="shared" si="1"/>
        <v>0</v>
      </c>
      <c r="K34" s="109">
        <f t="shared" si="2"/>
        <v>3125100</v>
      </c>
      <c r="L34" s="109" t="s">
        <v>71</v>
      </c>
    </row>
    <row r="35" spans="1:12" ht="12.75" x14ac:dyDescent="0.2">
      <c r="A35" s="26">
        <v>34</v>
      </c>
      <c r="B35" s="35">
        <v>1402</v>
      </c>
      <c r="C35" s="35">
        <v>14</v>
      </c>
      <c r="D35" s="28" t="s">
        <v>13</v>
      </c>
      <c r="E35" s="28">
        <v>668</v>
      </c>
      <c r="F35" s="27">
        <f t="shared" si="0"/>
        <v>734.80000000000007</v>
      </c>
      <c r="G35" s="106" t="e">
        <f>G34</f>
        <v>#REF!</v>
      </c>
      <c r="H35" s="107">
        <v>0</v>
      </c>
      <c r="I35" s="108">
        <f t="shared" si="4"/>
        <v>0</v>
      </c>
      <c r="J35" s="100">
        <f t="shared" si="1"/>
        <v>0</v>
      </c>
      <c r="K35" s="109">
        <f t="shared" si="2"/>
        <v>2204400</v>
      </c>
      <c r="L35" s="109" t="s">
        <v>71</v>
      </c>
    </row>
    <row r="36" spans="1:12" ht="12.75" x14ac:dyDescent="0.2">
      <c r="A36" s="26">
        <v>35</v>
      </c>
      <c r="B36" s="35">
        <v>1404</v>
      </c>
      <c r="C36" s="35">
        <v>14</v>
      </c>
      <c r="D36" s="28" t="s">
        <v>12</v>
      </c>
      <c r="E36" s="28">
        <v>942</v>
      </c>
      <c r="F36" s="27">
        <f t="shared" si="0"/>
        <v>1036.2</v>
      </c>
      <c r="G36" s="106" t="e">
        <f>#REF!</f>
        <v>#REF!</v>
      </c>
      <c r="H36" s="107">
        <v>0</v>
      </c>
      <c r="I36" s="108">
        <f t="shared" si="4"/>
        <v>0</v>
      </c>
      <c r="J36" s="100">
        <f t="shared" si="1"/>
        <v>0</v>
      </c>
      <c r="K36" s="109">
        <f t="shared" si="2"/>
        <v>3108600</v>
      </c>
      <c r="L36" s="109" t="s">
        <v>71</v>
      </c>
    </row>
    <row r="37" spans="1:12" ht="12.75" x14ac:dyDescent="0.2">
      <c r="A37" s="26">
        <v>36</v>
      </c>
      <c r="B37" s="35">
        <v>1501</v>
      </c>
      <c r="C37" s="35">
        <v>15</v>
      </c>
      <c r="D37" s="28" t="s">
        <v>12</v>
      </c>
      <c r="E37" s="28">
        <v>1015</v>
      </c>
      <c r="F37" s="27">
        <f t="shared" si="0"/>
        <v>1116.5</v>
      </c>
      <c r="G37" s="106" t="e">
        <f>G36+120</f>
        <v>#REF!</v>
      </c>
      <c r="H37" s="107">
        <v>0</v>
      </c>
      <c r="I37" s="108">
        <f t="shared" si="4"/>
        <v>0</v>
      </c>
      <c r="J37" s="100">
        <f t="shared" si="1"/>
        <v>0</v>
      </c>
      <c r="K37" s="109">
        <f t="shared" si="2"/>
        <v>3349500</v>
      </c>
      <c r="L37" s="109" t="s">
        <v>71</v>
      </c>
    </row>
    <row r="38" spans="1:12" ht="12.75" x14ac:dyDescent="0.2">
      <c r="A38" s="26">
        <v>37</v>
      </c>
      <c r="B38" s="35">
        <v>1502</v>
      </c>
      <c r="C38" s="35">
        <v>15</v>
      </c>
      <c r="D38" s="28" t="s">
        <v>13</v>
      </c>
      <c r="E38" s="28">
        <v>668</v>
      </c>
      <c r="F38" s="27">
        <f t="shared" si="0"/>
        <v>734.80000000000007</v>
      </c>
      <c r="G38" s="106" t="e">
        <f>G37</f>
        <v>#REF!</v>
      </c>
      <c r="H38" s="107">
        <v>0</v>
      </c>
      <c r="I38" s="108">
        <f t="shared" si="4"/>
        <v>0</v>
      </c>
      <c r="J38" s="100">
        <f t="shared" si="1"/>
        <v>0</v>
      </c>
      <c r="K38" s="109">
        <f t="shared" si="2"/>
        <v>2204400</v>
      </c>
      <c r="L38" s="109" t="s">
        <v>71</v>
      </c>
    </row>
    <row r="39" spans="1:12" ht="12.75" x14ac:dyDescent="0.2">
      <c r="A39" s="26">
        <v>38</v>
      </c>
      <c r="B39" s="35">
        <v>1504</v>
      </c>
      <c r="C39" s="35">
        <v>15</v>
      </c>
      <c r="D39" s="28" t="s">
        <v>12</v>
      </c>
      <c r="E39" s="28">
        <v>952</v>
      </c>
      <c r="F39" s="27">
        <f t="shared" si="0"/>
        <v>1047.2</v>
      </c>
      <c r="G39" s="106" t="e">
        <f>#REF!</f>
        <v>#REF!</v>
      </c>
      <c r="H39" s="107">
        <v>0</v>
      </c>
      <c r="I39" s="108">
        <f t="shared" si="4"/>
        <v>0</v>
      </c>
      <c r="J39" s="100">
        <f t="shared" si="1"/>
        <v>0</v>
      </c>
      <c r="K39" s="109">
        <f t="shared" si="2"/>
        <v>3141600</v>
      </c>
      <c r="L39" s="109" t="s">
        <v>71</v>
      </c>
    </row>
    <row r="40" spans="1:12" ht="12.75" x14ac:dyDescent="0.2">
      <c r="A40" s="26">
        <v>39</v>
      </c>
      <c r="B40" s="35">
        <v>1602</v>
      </c>
      <c r="C40" s="35">
        <v>16</v>
      </c>
      <c r="D40" s="28" t="s">
        <v>13</v>
      </c>
      <c r="E40" s="28">
        <v>668</v>
      </c>
      <c r="F40" s="27">
        <f t="shared" si="0"/>
        <v>734.80000000000007</v>
      </c>
      <c r="G40" s="106" t="e">
        <f>#REF!</f>
        <v>#REF!</v>
      </c>
      <c r="H40" s="107">
        <v>0</v>
      </c>
      <c r="I40" s="108">
        <f t="shared" si="4"/>
        <v>0</v>
      </c>
      <c r="J40" s="100">
        <f t="shared" si="1"/>
        <v>0</v>
      </c>
      <c r="K40" s="109">
        <f t="shared" si="2"/>
        <v>2204400</v>
      </c>
      <c r="L40" s="109" t="s">
        <v>71</v>
      </c>
    </row>
    <row r="41" spans="1:12" ht="12.75" x14ac:dyDescent="0.2">
      <c r="A41" s="26">
        <v>40</v>
      </c>
      <c r="B41" s="35">
        <v>1603</v>
      </c>
      <c r="C41" s="35">
        <v>16</v>
      </c>
      <c r="D41" s="28" t="s">
        <v>13</v>
      </c>
      <c r="E41" s="28">
        <v>670</v>
      </c>
      <c r="F41" s="27">
        <f t="shared" si="0"/>
        <v>737.00000000000011</v>
      </c>
      <c r="G41" s="106" t="e">
        <f>G40</f>
        <v>#REF!</v>
      </c>
      <c r="H41" s="107">
        <v>0</v>
      </c>
      <c r="I41" s="108">
        <f t="shared" si="4"/>
        <v>0</v>
      </c>
      <c r="J41" s="100">
        <f t="shared" si="1"/>
        <v>0</v>
      </c>
      <c r="K41" s="109">
        <f t="shared" si="2"/>
        <v>2211000.0000000005</v>
      </c>
      <c r="L41" s="109" t="s">
        <v>71</v>
      </c>
    </row>
    <row r="42" spans="1:12" ht="12.75" x14ac:dyDescent="0.2">
      <c r="A42" s="26">
        <v>41</v>
      </c>
      <c r="B42" s="37">
        <v>1702</v>
      </c>
      <c r="C42" s="35">
        <v>17</v>
      </c>
      <c r="D42" s="28" t="s">
        <v>13</v>
      </c>
      <c r="E42" s="28">
        <v>668</v>
      </c>
      <c r="F42" s="27">
        <f t="shared" si="0"/>
        <v>734.80000000000007</v>
      </c>
      <c r="G42" s="106" t="e">
        <f>#REF!+120</f>
        <v>#REF!</v>
      </c>
      <c r="H42" s="125">
        <v>0</v>
      </c>
      <c r="I42" s="108">
        <f t="shared" si="4"/>
        <v>0</v>
      </c>
      <c r="J42" s="100">
        <f t="shared" si="1"/>
        <v>0</v>
      </c>
      <c r="K42" s="109">
        <f t="shared" si="2"/>
        <v>2204400</v>
      </c>
      <c r="L42" s="109" t="s">
        <v>71</v>
      </c>
    </row>
    <row r="43" spans="1:12" ht="12.75" x14ac:dyDescent="0.2">
      <c r="A43" s="26">
        <v>42</v>
      </c>
      <c r="B43" s="37">
        <v>1703</v>
      </c>
      <c r="C43" s="35">
        <v>17</v>
      </c>
      <c r="D43" s="28" t="s">
        <v>13</v>
      </c>
      <c r="E43" s="28">
        <v>670</v>
      </c>
      <c r="F43" s="27">
        <f t="shared" si="0"/>
        <v>737.00000000000011</v>
      </c>
      <c r="G43" s="106" t="e">
        <f>G42</f>
        <v>#REF!</v>
      </c>
      <c r="H43" s="125">
        <v>0</v>
      </c>
      <c r="I43" s="108">
        <f t="shared" si="4"/>
        <v>0</v>
      </c>
      <c r="J43" s="100">
        <f t="shared" si="1"/>
        <v>0</v>
      </c>
      <c r="K43" s="109">
        <f t="shared" si="2"/>
        <v>2211000.0000000005</v>
      </c>
      <c r="L43" s="109" t="s">
        <v>71</v>
      </c>
    </row>
    <row r="44" spans="1:12" ht="12.75" x14ac:dyDescent="0.2">
      <c r="A44" s="26">
        <v>43</v>
      </c>
      <c r="B44" s="37">
        <v>1704</v>
      </c>
      <c r="C44" s="35">
        <v>17</v>
      </c>
      <c r="D44" s="28" t="s">
        <v>12</v>
      </c>
      <c r="E44" s="28">
        <v>952</v>
      </c>
      <c r="F44" s="27">
        <f t="shared" ref="F44:F81" si="5">E44*1.1</f>
        <v>1047.2</v>
      </c>
      <c r="G44" s="106" t="e">
        <f>G43</f>
        <v>#REF!</v>
      </c>
      <c r="H44" s="125">
        <v>0</v>
      </c>
      <c r="I44" s="108">
        <f t="shared" si="4"/>
        <v>0</v>
      </c>
      <c r="J44" s="100">
        <f t="shared" ref="J44:J81" si="6">MROUND((I44*0.025/12),500)</f>
        <v>0</v>
      </c>
      <c r="K44" s="109">
        <f t="shared" ref="K44:K81" si="7">F44*3000</f>
        <v>3141600</v>
      </c>
      <c r="L44" s="109" t="s">
        <v>71</v>
      </c>
    </row>
    <row r="45" spans="1:12" ht="12.75" x14ac:dyDescent="0.2">
      <c r="A45" s="26">
        <v>44</v>
      </c>
      <c r="B45" s="37">
        <v>1802</v>
      </c>
      <c r="C45" s="37">
        <v>18</v>
      </c>
      <c r="D45" s="28" t="s">
        <v>13</v>
      </c>
      <c r="E45" s="28">
        <v>668</v>
      </c>
      <c r="F45" s="27">
        <f t="shared" si="5"/>
        <v>734.80000000000007</v>
      </c>
      <c r="G45" s="106" t="e">
        <f>#REF!</f>
        <v>#REF!</v>
      </c>
      <c r="H45" s="125">
        <v>0</v>
      </c>
      <c r="I45" s="108">
        <f t="shared" ref="I45:I81" si="8">ROUND(H45*1.1,0)</f>
        <v>0</v>
      </c>
      <c r="J45" s="100">
        <f t="shared" si="6"/>
        <v>0</v>
      </c>
      <c r="K45" s="109">
        <f t="shared" si="7"/>
        <v>2204400</v>
      </c>
      <c r="L45" s="109" t="s">
        <v>71</v>
      </c>
    </row>
    <row r="46" spans="1:12" ht="12.75" x14ac:dyDescent="0.2">
      <c r="A46" s="26">
        <v>45</v>
      </c>
      <c r="B46" s="37">
        <v>1803</v>
      </c>
      <c r="C46" s="37">
        <v>18</v>
      </c>
      <c r="D46" s="28" t="s">
        <v>13</v>
      </c>
      <c r="E46" s="28">
        <v>670</v>
      </c>
      <c r="F46" s="27">
        <f t="shared" si="5"/>
        <v>737.00000000000011</v>
      </c>
      <c r="G46" s="106" t="e">
        <f>G45</f>
        <v>#REF!</v>
      </c>
      <c r="H46" s="125">
        <v>0</v>
      </c>
      <c r="I46" s="108">
        <f t="shared" si="8"/>
        <v>0</v>
      </c>
      <c r="J46" s="100">
        <f t="shared" si="6"/>
        <v>0</v>
      </c>
      <c r="K46" s="109">
        <f t="shared" si="7"/>
        <v>2211000.0000000005</v>
      </c>
      <c r="L46" s="109" t="s">
        <v>71</v>
      </c>
    </row>
    <row r="47" spans="1:12" ht="12.75" x14ac:dyDescent="0.2">
      <c r="A47" s="26">
        <v>46</v>
      </c>
      <c r="B47" s="31">
        <v>1901</v>
      </c>
      <c r="C47" s="31">
        <v>19</v>
      </c>
      <c r="D47" s="28" t="s">
        <v>12</v>
      </c>
      <c r="E47" s="28">
        <v>1015</v>
      </c>
      <c r="F47" s="27">
        <f t="shared" si="5"/>
        <v>1116.5</v>
      </c>
      <c r="G47" s="106" t="e">
        <f>#REF!+120</f>
        <v>#REF!</v>
      </c>
      <c r="H47" s="125">
        <v>0</v>
      </c>
      <c r="I47" s="108">
        <f t="shared" si="8"/>
        <v>0</v>
      </c>
      <c r="J47" s="100">
        <f t="shared" si="6"/>
        <v>0</v>
      </c>
      <c r="K47" s="109">
        <f t="shared" si="7"/>
        <v>3349500</v>
      </c>
      <c r="L47" s="109" t="s">
        <v>71</v>
      </c>
    </row>
    <row r="48" spans="1:12" ht="12.75" x14ac:dyDescent="0.2">
      <c r="A48" s="26">
        <v>47</v>
      </c>
      <c r="B48" s="31">
        <v>1902</v>
      </c>
      <c r="C48" s="31">
        <v>19</v>
      </c>
      <c r="D48" s="28" t="s">
        <v>13</v>
      </c>
      <c r="E48" s="28">
        <v>668</v>
      </c>
      <c r="F48" s="27">
        <f t="shared" si="5"/>
        <v>734.80000000000007</v>
      </c>
      <c r="G48" s="106" t="e">
        <f>G47</f>
        <v>#REF!</v>
      </c>
      <c r="H48" s="125">
        <v>0</v>
      </c>
      <c r="I48" s="108">
        <f t="shared" si="8"/>
        <v>0</v>
      </c>
      <c r="J48" s="100">
        <f t="shared" si="6"/>
        <v>0</v>
      </c>
      <c r="K48" s="109">
        <f t="shared" si="7"/>
        <v>2204400</v>
      </c>
      <c r="L48" s="109" t="s">
        <v>71</v>
      </c>
    </row>
    <row r="49" spans="1:12" ht="12.75" x14ac:dyDescent="0.2">
      <c r="A49" s="26">
        <v>48</v>
      </c>
      <c r="B49" s="31">
        <v>2001</v>
      </c>
      <c r="C49" s="31">
        <v>20</v>
      </c>
      <c r="D49" s="28" t="s">
        <v>12</v>
      </c>
      <c r="E49" s="28">
        <v>1015</v>
      </c>
      <c r="F49" s="27">
        <f t="shared" si="5"/>
        <v>1116.5</v>
      </c>
      <c r="G49" s="106" t="e">
        <f>#REF!+120</f>
        <v>#REF!</v>
      </c>
      <c r="H49" s="125">
        <v>0</v>
      </c>
      <c r="I49" s="108">
        <f t="shared" si="8"/>
        <v>0</v>
      </c>
      <c r="J49" s="100">
        <f t="shared" si="6"/>
        <v>0</v>
      </c>
      <c r="K49" s="109">
        <f t="shared" si="7"/>
        <v>3349500</v>
      </c>
      <c r="L49" s="109" t="s">
        <v>71</v>
      </c>
    </row>
    <row r="50" spans="1:12" ht="12.75" x14ac:dyDescent="0.2">
      <c r="A50" s="26">
        <v>49</v>
      </c>
      <c r="B50" s="31">
        <v>2002</v>
      </c>
      <c r="C50" s="31">
        <v>20</v>
      </c>
      <c r="D50" s="28" t="s">
        <v>13</v>
      </c>
      <c r="E50" s="28">
        <v>668</v>
      </c>
      <c r="F50" s="27">
        <f t="shared" si="5"/>
        <v>734.80000000000007</v>
      </c>
      <c r="G50" s="106" t="e">
        <f>G49</f>
        <v>#REF!</v>
      </c>
      <c r="H50" s="125">
        <v>0</v>
      </c>
      <c r="I50" s="108">
        <f t="shared" si="8"/>
        <v>0</v>
      </c>
      <c r="J50" s="100">
        <f t="shared" si="6"/>
        <v>0</v>
      </c>
      <c r="K50" s="109">
        <f t="shared" si="7"/>
        <v>2204400</v>
      </c>
      <c r="L50" s="109" t="s">
        <v>71</v>
      </c>
    </row>
    <row r="51" spans="1:12" ht="12.75" x14ac:dyDescent="0.2">
      <c r="A51" s="26">
        <v>50</v>
      </c>
      <c r="B51" s="31">
        <v>2004</v>
      </c>
      <c r="C51" s="31">
        <v>20</v>
      </c>
      <c r="D51" s="28" t="s">
        <v>12</v>
      </c>
      <c r="E51" s="28">
        <v>952</v>
      </c>
      <c r="F51" s="27">
        <f t="shared" si="5"/>
        <v>1047.2</v>
      </c>
      <c r="G51" s="106" t="e">
        <f>#REF!</f>
        <v>#REF!</v>
      </c>
      <c r="H51" s="125">
        <v>0</v>
      </c>
      <c r="I51" s="108">
        <f t="shared" si="8"/>
        <v>0</v>
      </c>
      <c r="J51" s="100">
        <f t="shared" si="6"/>
        <v>0</v>
      </c>
      <c r="K51" s="109">
        <f t="shared" si="7"/>
        <v>3141600</v>
      </c>
      <c r="L51" s="109" t="s">
        <v>71</v>
      </c>
    </row>
    <row r="52" spans="1:12" ht="12.75" x14ac:dyDescent="0.2">
      <c r="A52" s="26">
        <v>51</v>
      </c>
      <c r="B52" s="31">
        <v>2101</v>
      </c>
      <c r="C52" s="31">
        <v>21</v>
      </c>
      <c r="D52" s="28" t="s">
        <v>12</v>
      </c>
      <c r="E52" s="28">
        <v>1015</v>
      </c>
      <c r="F52" s="27">
        <f t="shared" si="5"/>
        <v>1116.5</v>
      </c>
      <c r="G52" s="106" t="e">
        <f>G51+120</f>
        <v>#REF!</v>
      </c>
      <c r="H52" s="125">
        <v>0</v>
      </c>
      <c r="I52" s="108">
        <f t="shared" si="8"/>
        <v>0</v>
      </c>
      <c r="J52" s="100">
        <f t="shared" si="6"/>
        <v>0</v>
      </c>
      <c r="K52" s="109">
        <f t="shared" si="7"/>
        <v>3349500</v>
      </c>
      <c r="L52" s="109" t="s">
        <v>71</v>
      </c>
    </row>
    <row r="53" spans="1:12" ht="12.75" x14ac:dyDescent="0.2">
      <c r="A53" s="26">
        <v>52</v>
      </c>
      <c r="B53" s="31">
        <v>2104</v>
      </c>
      <c r="C53" s="31">
        <v>21</v>
      </c>
      <c r="D53" s="28" t="s">
        <v>12</v>
      </c>
      <c r="E53" s="28">
        <v>952</v>
      </c>
      <c r="F53" s="27">
        <f t="shared" si="5"/>
        <v>1047.2</v>
      </c>
      <c r="G53" s="106" t="e">
        <f>#REF!</f>
        <v>#REF!</v>
      </c>
      <c r="H53" s="125">
        <v>0</v>
      </c>
      <c r="I53" s="108">
        <f t="shared" si="8"/>
        <v>0</v>
      </c>
      <c r="J53" s="100">
        <f t="shared" si="6"/>
        <v>0</v>
      </c>
      <c r="K53" s="109">
        <f t="shared" si="7"/>
        <v>3141600</v>
      </c>
      <c r="L53" s="109" t="s">
        <v>71</v>
      </c>
    </row>
    <row r="54" spans="1:12" ht="12.75" x14ac:dyDescent="0.2">
      <c r="A54" s="26">
        <v>53</v>
      </c>
      <c r="B54" s="31">
        <v>2201</v>
      </c>
      <c r="C54" s="31">
        <v>22</v>
      </c>
      <c r="D54" s="28" t="s">
        <v>12</v>
      </c>
      <c r="E54" s="28">
        <v>1015</v>
      </c>
      <c r="F54" s="27">
        <f t="shared" si="5"/>
        <v>1116.5</v>
      </c>
      <c r="G54" s="106" t="e">
        <f>G53+120</f>
        <v>#REF!</v>
      </c>
      <c r="H54" s="125">
        <v>0</v>
      </c>
      <c r="I54" s="108">
        <f t="shared" si="8"/>
        <v>0</v>
      </c>
      <c r="J54" s="100">
        <f t="shared" si="6"/>
        <v>0</v>
      </c>
      <c r="K54" s="109">
        <f t="shared" si="7"/>
        <v>3349500</v>
      </c>
      <c r="L54" s="109" t="s">
        <v>71</v>
      </c>
    </row>
    <row r="55" spans="1:12" ht="12.75" x14ac:dyDescent="0.2">
      <c r="A55" s="26">
        <v>54</v>
      </c>
      <c r="B55" s="31">
        <v>2202</v>
      </c>
      <c r="C55" s="31">
        <v>22</v>
      </c>
      <c r="D55" s="28" t="s">
        <v>13</v>
      </c>
      <c r="E55" s="28">
        <v>668</v>
      </c>
      <c r="F55" s="27">
        <f t="shared" si="5"/>
        <v>734.80000000000007</v>
      </c>
      <c r="G55" s="106" t="e">
        <f>G54</f>
        <v>#REF!</v>
      </c>
      <c r="H55" s="125">
        <v>0</v>
      </c>
      <c r="I55" s="108">
        <f t="shared" si="8"/>
        <v>0</v>
      </c>
      <c r="J55" s="100">
        <f t="shared" si="6"/>
        <v>0</v>
      </c>
      <c r="K55" s="109">
        <f t="shared" si="7"/>
        <v>2204400</v>
      </c>
      <c r="L55" s="109" t="s">
        <v>71</v>
      </c>
    </row>
    <row r="56" spans="1:12" ht="12.75" x14ac:dyDescent="0.2">
      <c r="A56" s="26">
        <v>55</v>
      </c>
      <c r="B56" s="31">
        <v>2204</v>
      </c>
      <c r="C56" s="31">
        <v>22</v>
      </c>
      <c r="D56" s="28" t="s">
        <v>12</v>
      </c>
      <c r="E56" s="28">
        <v>952</v>
      </c>
      <c r="F56" s="27">
        <f t="shared" si="5"/>
        <v>1047.2</v>
      </c>
      <c r="G56" s="106" t="e">
        <f>#REF!</f>
        <v>#REF!</v>
      </c>
      <c r="H56" s="125">
        <v>0</v>
      </c>
      <c r="I56" s="108">
        <f t="shared" si="8"/>
        <v>0</v>
      </c>
      <c r="J56" s="100">
        <f t="shared" si="6"/>
        <v>0</v>
      </c>
      <c r="K56" s="109">
        <f t="shared" si="7"/>
        <v>3141600</v>
      </c>
      <c r="L56" s="109" t="s">
        <v>71</v>
      </c>
    </row>
    <row r="57" spans="1:12" ht="12.75" x14ac:dyDescent="0.2">
      <c r="A57" s="26">
        <v>56</v>
      </c>
      <c r="B57" s="31">
        <v>2301</v>
      </c>
      <c r="C57" s="31">
        <v>23</v>
      </c>
      <c r="D57" s="28" t="s">
        <v>12</v>
      </c>
      <c r="E57" s="28">
        <v>1015</v>
      </c>
      <c r="F57" s="27">
        <f t="shared" si="5"/>
        <v>1116.5</v>
      </c>
      <c r="G57" s="106" t="e">
        <f>G56+120</f>
        <v>#REF!</v>
      </c>
      <c r="H57" s="125">
        <v>0</v>
      </c>
      <c r="I57" s="108">
        <f t="shared" si="8"/>
        <v>0</v>
      </c>
      <c r="J57" s="100">
        <f t="shared" si="6"/>
        <v>0</v>
      </c>
      <c r="K57" s="109">
        <f t="shared" si="7"/>
        <v>3349500</v>
      </c>
      <c r="L57" s="109" t="s">
        <v>71</v>
      </c>
    </row>
    <row r="58" spans="1:12" ht="12.75" x14ac:dyDescent="0.2">
      <c r="A58" s="26">
        <v>57</v>
      </c>
      <c r="B58" s="31">
        <v>2302</v>
      </c>
      <c r="C58" s="31">
        <v>23</v>
      </c>
      <c r="D58" s="28" t="s">
        <v>13</v>
      </c>
      <c r="E58" s="28">
        <v>668</v>
      </c>
      <c r="F58" s="27">
        <f t="shared" si="5"/>
        <v>734.80000000000007</v>
      </c>
      <c r="G58" s="106" t="e">
        <f>G57</f>
        <v>#REF!</v>
      </c>
      <c r="H58" s="125">
        <v>0</v>
      </c>
      <c r="I58" s="108">
        <f t="shared" si="8"/>
        <v>0</v>
      </c>
      <c r="J58" s="100">
        <f t="shared" si="6"/>
        <v>0</v>
      </c>
      <c r="K58" s="109">
        <f t="shared" si="7"/>
        <v>2204400</v>
      </c>
      <c r="L58" s="109" t="s">
        <v>71</v>
      </c>
    </row>
    <row r="59" spans="1:12" ht="12.75" x14ac:dyDescent="0.2">
      <c r="A59" s="26">
        <v>58</v>
      </c>
      <c r="B59" s="31">
        <v>2303</v>
      </c>
      <c r="C59" s="31">
        <v>23</v>
      </c>
      <c r="D59" s="28" t="s">
        <v>13</v>
      </c>
      <c r="E59" s="28">
        <v>670</v>
      </c>
      <c r="F59" s="27">
        <f t="shared" si="5"/>
        <v>737.00000000000011</v>
      </c>
      <c r="G59" s="106" t="e">
        <f>G58</f>
        <v>#REF!</v>
      </c>
      <c r="H59" s="125">
        <v>0</v>
      </c>
      <c r="I59" s="108">
        <f t="shared" si="8"/>
        <v>0</v>
      </c>
      <c r="J59" s="100">
        <f t="shared" si="6"/>
        <v>0</v>
      </c>
      <c r="K59" s="109">
        <f t="shared" si="7"/>
        <v>2211000.0000000005</v>
      </c>
      <c r="L59" s="109" t="s">
        <v>71</v>
      </c>
    </row>
    <row r="60" spans="1:12" ht="12.75" x14ac:dyDescent="0.2">
      <c r="A60" s="26">
        <v>59</v>
      </c>
      <c r="B60" s="31">
        <v>2304</v>
      </c>
      <c r="C60" s="31">
        <v>23</v>
      </c>
      <c r="D60" s="28" t="s">
        <v>12</v>
      </c>
      <c r="E60" s="28">
        <v>952</v>
      </c>
      <c r="F60" s="27">
        <f t="shared" si="5"/>
        <v>1047.2</v>
      </c>
      <c r="G60" s="106" t="e">
        <f>G59</f>
        <v>#REF!</v>
      </c>
      <c r="H60" s="125">
        <v>0</v>
      </c>
      <c r="I60" s="108">
        <f t="shared" si="8"/>
        <v>0</v>
      </c>
      <c r="J60" s="100">
        <f t="shared" si="6"/>
        <v>0</v>
      </c>
      <c r="K60" s="109">
        <f t="shared" si="7"/>
        <v>3141600</v>
      </c>
      <c r="L60" s="109" t="s">
        <v>71</v>
      </c>
    </row>
    <row r="61" spans="1:12" ht="12.75" x14ac:dyDescent="0.2">
      <c r="A61" s="26">
        <v>60</v>
      </c>
      <c r="B61" s="31">
        <v>2402</v>
      </c>
      <c r="C61" s="31">
        <v>24</v>
      </c>
      <c r="D61" s="28" t="s">
        <v>13</v>
      </c>
      <c r="E61" s="28">
        <v>750</v>
      </c>
      <c r="F61" s="27">
        <f t="shared" si="5"/>
        <v>825.00000000000011</v>
      </c>
      <c r="G61" s="106" t="e">
        <f>G60+120</f>
        <v>#REF!</v>
      </c>
      <c r="H61" s="125">
        <v>0</v>
      </c>
      <c r="I61" s="108">
        <f t="shared" si="8"/>
        <v>0</v>
      </c>
      <c r="J61" s="100">
        <f t="shared" si="6"/>
        <v>0</v>
      </c>
      <c r="K61" s="109">
        <f t="shared" si="7"/>
        <v>2475000.0000000005</v>
      </c>
      <c r="L61" s="109" t="s">
        <v>71</v>
      </c>
    </row>
    <row r="62" spans="1:12" ht="12.75" x14ac:dyDescent="0.2">
      <c r="A62" s="26">
        <v>61</v>
      </c>
      <c r="B62" s="31">
        <v>2404</v>
      </c>
      <c r="C62" s="31">
        <v>24</v>
      </c>
      <c r="D62" s="28" t="s">
        <v>12</v>
      </c>
      <c r="E62" s="28">
        <v>952</v>
      </c>
      <c r="F62" s="27">
        <f t="shared" si="5"/>
        <v>1047.2</v>
      </c>
      <c r="G62" s="106" t="e">
        <f>#REF!</f>
        <v>#REF!</v>
      </c>
      <c r="H62" s="125">
        <v>0</v>
      </c>
      <c r="I62" s="108">
        <f t="shared" si="8"/>
        <v>0</v>
      </c>
      <c r="J62" s="100">
        <f t="shared" si="6"/>
        <v>0</v>
      </c>
      <c r="K62" s="109">
        <f t="shared" si="7"/>
        <v>3141600</v>
      </c>
      <c r="L62" s="109" t="s">
        <v>71</v>
      </c>
    </row>
    <row r="63" spans="1:12" ht="12.75" x14ac:dyDescent="0.2">
      <c r="A63" s="26">
        <v>62</v>
      </c>
      <c r="B63" s="31">
        <v>2501</v>
      </c>
      <c r="C63" s="31">
        <v>25</v>
      </c>
      <c r="D63" s="28" t="s">
        <v>12</v>
      </c>
      <c r="E63" s="28">
        <v>1015</v>
      </c>
      <c r="F63" s="27">
        <f t="shared" si="5"/>
        <v>1116.5</v>
      </c>
      <c r="G63" s="106" t="e">
        <f>G62+120</f>
        <v>#REF!</v>
      </c>
      <c r="H63" s="125">
        <v>0</v>
      </c>
      <c r="I63" s="108">
        <f t="shared" si="8"/>
        <v>0</v>
      </c>
      <c r="J63" s="100">
        <f t="shared" si="6"/>
        <v>0</v>
      </c>
      <c r="K63" s="109">
        <f t="shared" si="7"/>
        <v>3349500</v>
      </c>
      <c r="L63" s="109" t="s">
        <v>71</v>
      </c>
    </row>
    <row r="64" spans="1:12" ht="12.75" x14ac:dyDescent="0.2">
      <c r="A64" s="26">
        <v>63</v>
      </c>
      <c r="B64" s="31">
        <v>2502</v>
      </c>
      <c r="C64" s="31">
        <v>25</v>
      </c>
      <c r="D64" s="28" t="s">
        <v>13</v>
      </c>
      <c r="E64" s="28">
        <v>750</v>
      </c>
      <c r="F64" s="27">
        <f t="shared" si="5"/>
        <v>825.00000000000011</v>
      </c>
      <c r="G64" s="106" t="e">
        <f>G63</f>
        <v>#REF!</v>
      </c>
      <c r="H64" s="125">
        <v>0</v>
      </c>
      <c r="I64" s="108">
        <f t="shared" si="8"/>
        <v>0</v>
      </c>
      <c r="J64" s="100">
        <f t="shared" si="6"/>
        <v>0</v>
      </c>
      <c r="K64" s="109">
        <f t="shared" si="7"/>
        <v>2475000.0000000005</v>
      </c>
      <c r="L64" s="109" t="s">
        <v>71</v>
      </c>
    </row>
    <row r="65" spans="1:12" ht="12.75" x14ac:dyDescent="0.2">
      <c r="A65" s="26">
        <v>64</v>
      </c>
      <c r="B65" s="31">
        <v>2503</v>
      </c>
      <c r="C65" s="31">
        <v>25</v>
      </c>
      <c r="D65" s="28" t="s">
        <v>13</v>
      </c>
      <c r="E65" s="28">
        <v>670</v>
      </c>
      <c r="F65" s="27">
        <f t="shared" si="5"/>
        <v>737.00000000000011</v>
      </c>
      <c r="G65" s="106" t="e">
        <f>G64</f>
        <v>#REF!</v>
      </c>
      <c r="H65" s="125">
        <v>0</v>
      </c>
      <c r="I65" s="108">
        <f t="shared" si="8"/>
        <v>0</v>
      </c>
      <c r="J65" s="100">
        <f t="shared" si="6"/>
        <v>0</v>
      </c>
      <c r="K65" s="109">
        <f t="shared" si="7"/>
        <v>2211000.0000000005</v>
      </c>
      <c r="L65" s="109" t="s">
        <v>71</v>
      </c>
    </row>
    <row r="66" spans="1:12" ht="12.75" x14ac:dyDescent="0.2">
      <c r="A66" s="26">
        <v>65</v>
      </c>
      <c r="B66" s="31">
        <v>2504</v>
      </c>
      <c r="C66" s="31">
        <v>25</v>
      </c>
      <c r="D66" s="28" t="s">
        <v>12</v>
      </c>
      <c r="E66" s="28">
        <v>952</v>
      </c>
      <c r="F66" s="27">
        <f t="shared" si="5"/>
        <v>1047.2</v>
      </c>
      <c r="G66" s="106" t="e">
        <f>G65</f>
        <v>#REF!</v>
      </c>
      <c r="H66" s="125">
        <v>0</v>
      </c>
      <c r="I66" s="108">
        <f t="shared" si="8"/>
        <v>0</v>
      </c>
      <c r="J66" s="100">
        <f t="shared" si="6"/>
        <v>0</v>
      </c>
      <c r="K66" s="109">
        <f t="shared" si="7"/>
        <v>3141600</v>
      </c>
      <c r="L66" s="109" t="s">
        <v>71</v>
      </c>
    </row>
    <row r="67" spans="1:12" ht="12.75" x14ac:dyDescent="0.2">
      <c r="A67" s="26">
        <v>66</v>
      </c>
      <c r="B67" s="31">
        <v>2601</v>
      </c>
      <c r="C67" s="31">
        <v>26</v>
      </c>
      <c r="D67" s="28" t="s">
        <v>20</v>
      </c>
      <c r="E67" s="28">
        <v>1229</v>
      </c>
      <c r="F67" s="27">
        <f t="shared" si="5"/>
        <v>1351.9</v>
      </c>
      <c r="G67" s="106" t="e">
        <f>G66+120</f>
        <v>#REF!</v>
      </c>
      <c r="H67" s="125">
        <v>0</v>
      </c>
      <c r="I67" s="108">
        <f t="shared" si="8"/>
        <v>0</v>
      </c>
      <c r="J67" s="100">
        <f t="shared" si="6"/>
        <v>0</v>
      </c>
      <c r="K67" s="109">
        <f t="shared" si="7"/>
        <v>4055700.0000000005</v>
      </c>
      <c r="L67" s="109" t="s">
        <v>71</v>
      </c>
    </row>
    <row r="68" spans="1:12" ht="12.75" x14ac:dyDescent="0.2">
      <c r="A68" s="26">
        <v>67</v>
      </c>
      <c r="B68" s="31">
        <v>2602</v>
      </c>
      <c r="C68" s="31">
        <v>26</v>
      </c>
      <c r="D68" s="28" t="s">
        <v>13</v>
      </c>
      <c r="E68" s="28">
        <v>750</v>
      </c>
      <c r="F68" s="27">
        <f t="shared" si="5"/>
        <v>825.00000000000011</v>
      </c>
      <c r="G68" s="106" t="e">
        <f>G67</f>
        <v>#REF!</v>
      </c>
      <c r="H68" s="125">
        <v>0</v>
      </c>
      <c r="I68" s="108">
        <f t="shared" si="8"/>
        <v>0</v>
      </c>
      <c r="J68" s="100">
        <f t="shared" si="6"/>
        <v>0</v>
      </c>
      <c r="K68" s="109">
        <f t="shared" si="7"/>
        <v>2475000.0000000005</v>
      </c>
      <c r="L68" s="109" t="s">
        <v>71</v>
      </c>
    </row>
    <row r="69" spans="1:12" ht="12.75" x14ac:dyDescent="0.2">
      <c r="A69" s="26">
        <v>68</v>
      </c>
      <c r="B69" s="31">
        <v>2603</v>
      </c>
      <c r="C69" s="31">
        <v>26</v>
      </c>
      <c r="D69" s="28" t="s">
        <v>13</v>
      </c>
      <c r="E69" s="28">
        <v>750</v>
      </c>
      <c r="F69" s="27">
        <f t="shared" si="5"/>
        <v>825.00000000000011</v>
      </c>
      <c r="G69" s="106" t="e">
        <f>G68</f>
        <v>#REF!</v>
      </c>
      <c r="H69" s="125">
        <v>0</v>
      </c>
      <c r="I69" s="108">
        <f t="shared" si="8"/>
        <v>0</v>
      </c>
      <c r="J69" s="100">
        <f t="shared" si="6"/>
        <v>0</v>
      </c>
      <c r="K69" s="109">
        <f t="shared" si="7"/>
        <v>2475000.0000000005</v>
      </c>
      <c r="L69" s="109" t="s">
        <v>71</v>
      </c>
    </row>
    <row r="70" spans="1:12" ht="12.75" x14ac:dyDescent="0.2">
      <c r="A70" s="26">
        <v>69</v>
      </c>
      <c r="B70" s="31">
        <v>2701</v>
      </c>
      <c r="C70" s="31">
        <v>27</v>
      </c>
      <c r="D70" s="28" t="s">
        <v>12</v>
      </c>
      <c r="E70" s="28">
        <v>1015</v>
      </c>
      <c r="F70" s="27">
        <f t="shared" si="5"/>
        <v>1116.5</v>
      </c>
      <c r="G70" s="106" t="e">
        <f>#REF!+120</f>
        <v>#REF!</v>
      </c>
      <c r="H70" s="125">
        <v>0</v>
      </c>
      <c r="I70" s="108">
        <f t="shared" si="8"/>
        <v>0</v>
      </c>
      <c r="J70" s="100">
        <f t="shared" si="6"/>
        <v>0</v>
      </c>
      <c r="K70" s="109">
        <f t="shared" si="7"/>
        <v>3349500</v>
      </c>
      <c r="L70" s="109" t="s">
        <v>71</v>
      </c>
    </row>
    <row r="71" spans="1:12" ht="12.75" x14ac:dyDescent="0.2">
      <c r="A71" s="26">
        <v>70</v>
      </c>
      <c r="B71" s="31">
        <v>2702</v>
      </c>
      <c r="C71" s="31">
        <v>27</v>
      </c>
      <c r="D71" s="28" t="s">
        <v>13</v>
      </c>
      <c r="E71" s="28">
        <v>750</v>
      </c>
      <c r="F71" s="27">
        <f t="shared" si="5"/>
        <v>825.00000000000011</v>
      </c>
      <c r="G71" s="106" t="e">
        <f>G70</f>
        <v>#REF!</v>
      </c>
      <c r="H71" s="125">
        <v>0</v>
      </c>
      <c r="I71" s="108">
        <f t="shared" si="8"/>
        <v>0</v>
      </c>
      <c r="J71" s="100">
        <f t="shared" si="6"/>
        <v>0</v>
      </c>
      <c r="K71" s="109">
        <f t="shared" si="7"/>
        <v>2475000.0000000005</v>
      </c>
      <c r="L71" s="109" t="s">
        <v>71</v>
      </c>
    </row>
    <row r="72" spans="1:12" ht="12.75" x14ac:dyDescent="0.2">
      <c r="A72" s="26">
        <v>71</v>
      </c>
      <c r="B72" s="31">
        <v>2703</v>
      </c>
      <c r="C72" s="31">
        <v>27</v>
      </c>
      <c r="D72" s="28" t="s">
        <v>13</v>
      </c>
      <c r="E72" s="28">
        <v>750</v>
      </c>
      <c r="F72" s="27">
        <f t="shared" si="5"/>
        <v>825.00000000000011</v>
      </c>
      <c r="G72" s="106" t="e">
        <f>G71</f>
        <v>#REF!</v>
      </c>
      <c r="H72" s="125">
        <v>0</v>
      </c>
      <c r="I72" s="108">
        <f t="shared" si="8"/>
        <v>0</v>
      </c>
      <c r="J72" s="100">
        <f t="shared" si="6"/>
        <v>0</v>
      </c>
      <c r="K72" s="109">
        <f t="shared" si="7"/>
        <v>2475000.0000000005</v>
      </c>
      <c r="L72" s="109" t="s">
        <v>71</v>
      </c>
    </row>
    <row r="73" spans="1:12" ht="12.75" x14ac:dyDescent="0.2">
      <c r="A73" s="26">
        <v>72</v>
      </c>
      <c r="B73" s="31">
        <v>2704</v>
      </c>
      <c r="C73" s="31">
        <v>27</v>
      </c>
      <c r="D73" s="28" t="s">
        <v>12</v>
      </c>
      <c r="E73" s="28">
        <v>952</v>
      </c>
      <c r="F73" s="27">
        <f t="shared" si="5"/>
        <v>1047.2</v>
      </c>
      <c r="G73" s="106" t="e">
        <f>G72</f>
        <v>#REF!</v>
      </c>
      <c r="H73" s="125">
        <v>0</v>
      </c>
      <c r="I73" s="108">
        <f t="shared" si="8"/>
        <v>0</v>
      </c>
      <c r="J73" s="100">
        <f t="shared" si="6"/>
        <v>0</v>
      </c>
      <c r="K73" s="109">
        <f t="shared" si="7"/>
        <v>3141600</v>
      </c>
      <c r="L73" s="109" t="s">
        <v>71</v>
      </c>
    </row>
    <row r="74" spans="1:12" ht="12.75" x14ac:dyDescent="0.2">
      <c r="A74" s="26">
        <v>73</v>
      </c>
      <c r="B74" s="31">
        <v>2804</v>
      </c>
      <c r="C74" s="31">
        <v>28</v>
      </c>
      <c r="D74" s="28" t="s">
        <v>12</v>
      </c>
      <c r="E74" s="28">
        <v>952</v>
      </c>
      <c r="F74" s="27">
        <f t="shared" si="5"/>
        <v>1047.2</v>
      </c>
      <c r="G74" s="106" t="e">
        <f>#REF!</f>
        <v>#REF!</v>
      </c>
      <c r="H74" s="125">
        <v>0</v>
      </c>
      <c r="I74" s="108">
        <f t="shared" si="8"/>
        <v>0</v>
      </c>
      <c r="J74" s="100">
        <f t="shared" si="6"/>
        <v>0</v>
      </c>
      <c r="K74" s="109">
        <f t="shared" si="7"/>
        <v>3141600</v>
      </c>
      <c r="L74" s="109" t="s">
        <v>71</v>
      </c>
    </row>
    <row r="75" spans="1:12" ht="12.75" x14ac:dyDescent="0.2">
      <c r="A75" s="26">
        <v>74</v>
      </c>
      <c r="B75" s="31">
        <v>2901</v>
      </c>
      <c r="C75" s="31">
        <v>29</v>
      </c>
      <c r="D75" s="28" t="s">
        <v>20</v>
      </c>
      <c r="E75" s="28">
        <v>1229</v>
      </c>
      <c r="F75" s="27">
        <f t="shared" si="5"/>
        <v>1351.9</v>
      </c>
      <c r="G75" s="106" t="e">
        <f>G74+120</f>
        <v>#REF!</v>
      </c>
      <c r="H75" s="125">
        <v>0</v>
      </c>
      <c r="I75" s="108">
        <f t="shared" si="8"/>
        <v>0</v>
      </c>
      <c r="J75" s="100">
        <f t="shared" si="6"/>
        <v>0</v>
      </c>
      <c r="K75" s="109">
        <f t="shared" si="7"/>
        <v>4055700.0000000005</v>
      </c>
      <c r="L75" s="109" t="s">
        <v>71</v>
      </c>
    </row>
    <row r="76" spans="1:12" ht="12.75" x14ac:dyDescent="0.2">
      <c r="A76" s="26">
        <v>75</v>
      </c>
      <c r="B76" s="31">
        <v>2902</v>
      </c>
      <c r="C76" s="31">
        <v>29</v>
      </c>
      <c r="D76" s="28" t="s">
        <v>13</v>
      </c>
      <c r="E76" s="28">
        <v>750</v>
      </c>
      <c r="F76" s="27">
        <f t="shared" si="5"/>
        <v>825.00000000000011</v>
      </c>
      <c r="G76" s="106" t="e">
        <f>G75</f>
        <v>#REF!</v>
      </c>
      <c r="H76" s="125">
        <v>0</v>
      </c>
      <c r="I76" s="108">
        <f t="shared" si="8"/>
        <v>0</v>
      </c>
      <c r="J76" s="100">
        <f t="shared" si="6"/>
        <v>0</v>
      </c>
      <c r="K76" s="109">
        <f t="shared" si="7"/>
        <v>2475000.0000000005</v>
      </c>
      <c r="L76" s="109" t="s">
        <v>71</v>
      </c>
    </row>
    <row r="77" spans="1:12" ht="12.75" x14ac:dyDescent="0.2">
      <c r="A77" s="26">
        <v>76</v>
      </c>
      <c r="B77" s="31">
        <v>3001</v>
      </c>
      <c r="C77" s="31">
        <v>30</v>
      </c>
      <c r="D77" s="28" t="s">
        <v>12</v>
      </c>
      <c r="E77" s="28">
        <v>1015</v>
      </c>
      <c r="F77" s="27">
        <f t="shared" si="5"/>
        <v>1116.5</v>
      </c>
      <c r="G77" s="106" t="e">
        <f>#REF!+120</f>
        <v>#REF!</v>
      </c>
      <c r="H77" s="125">
        <v>0</v>
      </c>
      <c r="I77" s="108">
        <f t="shared" si="8"/>
        <v>0</v>
      </c>
      <c r="J77" s="100">
        <f t="shared" si="6"/>
        <v>0</v>
      </c>
      <c r="K77" s="109">
        <f t="shared" si="7"/>
        <v>3349500</v>
      </c>
      <c r="L77" s="109" t="s">
        <v>71</v>
      </c>
    </row>
    <row r="78" spans="1:12" ht="12.75" x14ac:dyDescent="0.2">
      <c r="A78" s="26">
        <v>77</v>
      </c>
      <c r="B78" s="31">
        <v>3002</v>
      </c>
      <c r="C78" s="31">
        <v>30</v>
      </c>
      <c r="D78" s="28" t="s">
        <v>13</v>
      </c>
      <c r="E78" s="28">
        <v>750</v>
      </c>
      <c r="F78" s="27">
        <f t="shared" si="5"/>
        <v>825.00000000000011</v>
      </c>
      <c r="G78" s="106" t="e">
        <f>G77</f>
        <v>#REF!</v>
      </c>
      <c r="H78" s="125">
        <v>0</v>
      </c>
      <c r="I78" s="108">
        <f t="shared" si="8"/>
        <v>0</v>
      </c>
      <c r="J78" s="100">
        <f t="shared" si="6"/>
        <v>0</v>
      </c>
      <c r="K78" s="109">
        <f t="shared" si="7"/>
        <v>2475000.0000000005</v>
      </c>
      <c r="L78" s="109" t="s">
        <v>71</v>
      </c>
    </row>
    <row r="79" spans="1:12" ht="12.75" x14ac:dyDescent="0.2">
      <c r="A79" s="26">
        <v>78</v>
      </c>
      <c r="B79" s="31">
        <v>3003</v>
      </c>
      <c r="C79" s="31">
        <v>30</v>
      </c>
      <c r="D79" s="28" t="s">
        <v>13</v>
      </c>
      <c r="E79" s="28">
        <v>750</v>
      </c>
      <c r="F79" s="27">
        <f t="shared" si="5"/>
        <v>825.00000000000011</v>
      </c>
      <c r="G79" s="106" t="e">
        <f>G78</f>
        <v>#REF!</v>
      </c>
      <c r="H79" s="125">
        <v>0</v>
      </c>
      <c r="I79" s="108">
        <f t="shared" si="8"/>
        <v>0</v>
      </c>
      <c r="J79" s="100">
        <f t="shared" si="6"/>
        <v>0</v>
      </c>
      <c r="K79" s="109">
        <f t="shared" si="7"/>
        <v>2475000.0000000005</v>
      </c>
      <c r="L79" s="109" t="s">
        <v>71</v>
      </c>
    </row>
    <row r="80" spans="1:12" ht="12.75" x14ac:dyDescent="0.2">
      <c r="A80" s="26">
        <v>79</v>
      </c>
      <c r="B80" s="31">
        <v>3004</v>
      </c>
      <c r="C80" s="31">
        <v>30</v>
      </c>
      <c r="D80" s="28" t="s">
        <v>12</v>
      </c>
      <c r="E80" s="28">
        <v>952</v>
      </c>
      <c r="F80" s="27">
        <f t="shared" si="5"/>
        <v>1047.2</v>
      </c>
      <c r="G80" s="106" t="e">
        <f>G79</f>
        <v>#REF!</v>
      </c>
      <c r="H80" s="125">
        <v>0</v>
      </c>
      <c r="I80" s="108">
        <f t="shared" si="8"/>
        <v>0</v>
      </c>
      <c r="J80" s="100">
        <f t="shared" si="6"/>
        <v>0</v>
      </c>
      <c r="K80" s="109">
        <f t="shared" si="7"/>
        <v>3141600</v>
      </c>
      <c r="L80" s="109" t="s">
        <v>71</v>
      </c>
    </row>
    <row r="81" spans="1:12" ht="12.75" x14ac:dyDescent="0.2">
      <c r="A81" s="26">
        <v>80</v>
      </c>
      <c r="B81" s="31">
        <v>3102</v>
      </c>
      <c r="C81" s="31">
        <v>31</v>
      </c>
      <c r="D81" s="28" t="s">
        <v>12</v>
      </c>
      <c r="E81" s="28">
        <v>1696</v>
      </c>
      <c r="F81" s="27">
        <f t="shared" si="5"/>
        <v>1865.6000000000001</v>
      </c>
      <c r="G81" s="106" t="e">
        <f>#REF!</f>
        <v>#REF!</v>
      </c>
      <c r="H81" s="125">
        <v>0</v>
      </c>
      <c r="I81" s="108">
        <f t="shared" si="8"/>
        <v>0</v>
      </c>
      <c r="J81" s="100">
        <f t="shared" si="6"/>
        <v>0</v>
      </c>
      <c r="K81" s="109">
        <f t="shared" si="7"/>
        <v>5596800</v>
      </c>
      <c r="L81" s="109" t="s">
        <v>71</v>
      </c>
    </row>
    <row r="82" spans="1:12" s="97" customFormat="1" ht="13.5" customHeight="1" x14ac:dyDescent="0.2">
      <c r="A82" s="127" t="s">
        <v>3</v>
      </c>
      <c r="B82" s="128"/>
      <c r="C82" s="128"/>
      <c r="D82" s="129"/>
      <c r="E82" s="99">
        <f>SUM(E2:E81)</f>
        <v>63472</v>
      </c>
      <c r="F82" s="32">
        <f>SUM(F2:F81)</f>
        <v>69819.200000000012</v>
      </c>
      <c r="G82" s="96"/>
      <c r="H82" s="124">
        <f>SUM(H2:H81)</f>
        <v>0</v>
      </c>
      <c r="I82" s="124">
        <f>SUM(I2:I81)</f>
        <v>0</v>
      </c>
      <c r="J82" s="98"/>
      <c r="K82" s="124">
        <f>SUM(K2:K81)</f>
        <v>209457600</v>
      </c>
    </row>
  </sheetData>
  <mergeCells count="1">
    <mergeCell ref="A82:D8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"/>
  <sheetViews>
    <sheetView tabSelected="1" zoomScale="130" zoomScaleNormal="130" workbookViewId="0">
      <selection activeCell="J5" sqref="J5"/>
    </sheetView>
  </sheetViews>
  <sheetFormatPr defaultRowHeight="15" x14ac:dyDescent="0.25"/>
  <cols>
    <col min="2" max="2" width="13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s="25" customFormat="1" ht="21" customHeight="1" x14ac:dyDescent="0.25">
      <c r="A1" s="142" t="s">
        <v>4</v>
      </c>
      <c r="B1" s="142" t="s">
        <v>79</v>
      </c>
      <c r="C1" s="142" t="s">
        <v>10</v>
      </c>
      <c r="D1" s="142" t="s">
        <v>5</v>
      </c>
      <c r="E1" s="142" t="s">
        <v>6</v>
      </c>
      <c r="F1" s="142" t="s">
        <v>7</v>
      </c>
      <c r="G1" s="142" t="s">
        <v>8</v>
      </c>
      <c r="H1" s="142" t="s">
        <v>9</v>
      </c>
      <c r="I1" s="135"/>
      <c r="J1" s="135"/>
      <c r="K1" s="8"/>
      <c r="L1" s="8"/>
      <c r="M1" s="8"/>
    </row>
    <row r="2" spans="1:13" s="25" customFormat="1" ht="60.75" customHeight="1" x14ac:dyDescent="0.25">
      <c r="A2" s="134">
        <v>1</v>
      </c>
      <c r="B2" s="134" t="s">
        <v>72</v>
      </c>
      <c r="C2" s="56" t="s">
        <v>76</v>
      </c>
      <c r="D2" s="134">
        <f>46+3</f>
        <v>49</v>
      </c>
      <c r="E2" s="34">
        <v>108913</v>
      </c>
      <c r="F2" s="132">
        <v>119804</v>
      </c>
      <c r="G2" s="133">
        <v>3092647680</v>
      </c>
      <c r="H2" s="133">
        <v>3401912448</v>
      </c>
      <c r="I2" s="135">
        <v>3000</v>
      </c>
      <c r="J2" s="136">
        <f>F2*I2</f>
        <v>359412000</v>
      </c>
      <c r="K2" s="8"/>
      <c r="L2" s="9">
        <f>J2*K2%</f>
        <v>0</v>
      </c>
      <c r="M2" s="8"/>
    </row>
    <row r="3" spans="1:13" s="25" customFormat="1" ht="71.25" customHeight="1" x14ac:dyDescent="0.25">
      <c r="A3" s="134">
        <v>2</v>
      </c>
      <c r="B3" s="134" t="s">
        <v>73</v>
      </c>
      <c r="C3" s="56" t="s">
        <v>77</v>
      </c>
      <c r="D3" s="135">
        <f>19+19</f>
        <v>38</v>
      </c>
      <c r="E3" s="28">
        <v>31276</v>
      </c>
      <c r="F3" s="132">
        <v>34404</v>
      </c>
      <c r="G3" s="137">
        <v>894575400</v>
      </c>
      <c r="H3" s="138">
        <v>984032940</v>
      </c>
      <c r="I3" s="135">
        <v>3000</v>
      </c>
      <c r="J3" s="136">
        <f t="shared" ref="J3:J4" si="0">F3*I3</f>
        <v>103212000</v>
      </c>
      <c r="K3" s="8"/>
      <c r="L3" s="9"/>
      <c r="M3" s="8"/>
    </row>
    <row r="4" spans="1:13" s="8" customFormat="1" ht="81.75" customHeight="1" x14ac:dyDescent="0.25">
      <c r="A4" s="134">
        <v>3</v>
      </c>
      <c r="B4" s="134" t="s">
        <v>74</v>
      </c>
      <c r="C4" s="56" t="s">
        <v>78</v>
      </c>
      <c r="D4" s="134">
        <f>47+33</f>
        <v>80</v>
      </c>
      <c r="E4" s="28">
        <v>63472</v>
      </c>
      <c r="F4" s="132">
        <v>69819</v>
      </c>
      <c r="G4" s="139">
        <v>0</v>
      </c>
      <c r="H4" s="139">
        <v>0</v>
      </c>
      <c r="I4" s="135">
        <v>3000</v>
      </c>
      <c r="J4" s="136">
        <f t="shared" si="0"/>
        <v>209457000</v>
      </c>
      <c r="L4" s="9"/>
    </row>
    <row r="5" spans="1:13" s="25" customFormat="1" ht="24.75" customHeight="1" x14ac:dyDescent="0.25">
      <c r="A5" s="130" t="s">
        <v>75</v>
      </c>
      <c r="B5" s="130"/>
      <c r="C5" s="130"/>
      <c r="D5" s="38">
        <f>SUM(D2:D4)</f>
        <v>167</v>
      </c>
      <c r="E5" s="39">
        <f>SUM(E2:E4)</f>
        <v>203661</v>
      </c>
      <c r="F5" s="39">
        <f>SUM(F2:F4)</f>
        <v>224027</v>
      </c>
      <c r="G5" s="140">
        <f t="shared" ref="G5:H5" si="1">SUM(G2:G4)</f>
        <v>3987223080</v>
      </c>
      <c r="H5" s="140">
        <f t="shared" si="1"/>
        <v>4385945388</v>
      </c>
      <c r="I5" s="135"/>
      <c r="J5" s="141">
        <f>SUM(J2:J4)</f>
        <v>672081000</v>
      </c>
      <c r="K5" s="8"/>
      <c r="L5" s="40">
        <f>SUM(L2:L2)</f>
        <v>0</v>
      </c>
      <c r="M5" s="8"/>
    </row>
    <row r="6" spans="1:13" s="25" customFormat="1" x14ac:dyDescent="0.25">
      <c r="A6" s="24"/>
      <c r="B6" s="24"/>
      <c r="C6" s="24"/>
      <c r="D6" s="24"/>
      <c r="E6" s="24"/>
      <c r="F6" s="24"/>
      <c r="G6" s="36"/>
      <c r="H6" s="36"/>
      <c r="I6" s="8"/>
      <c r="J6" s="9"/>
      <c r="K6" s="8"/>
      <c r="L6" s="8"/>
      <c r="M6" s="8"/>
    </row>
    <row r="7" spans="1:13" s="25" customFormat="1" x14ac:dyDescent="0.25">
      <c r="G7" s="8"/>
      <c r="H7" s="8"/>
      <c r="I7" s="8"/>
      <c r="J7" s="8"/>
    </row>
    <row r="8" spans="1:13" s="25" customFormat="1" ht="16.5" x14ac:dyDescent="0.25">
      <c r="C8" s="45"/>
      <c r="E8" s="46"/>
      <c r="F8" s="46"/>
      <c r="G8" s="47"/>
      <c r="H8" s="47"/>
      <c r="I8" s="8"/>
      <c r="J8" s="48"/>
    </row>
    <row r="9" spans="1:13" s="8" customFormat="1" ht="16.5" x14ac:dyDescent="0.25">
      <c r="C9" s="49"/>
      <c r="E9" s="50"/>
      <c r="F9" s="50"/>
      <c r="G9" s="51"/>
      <c r="H9" s="51"/>
      <c r="J9" s="48"/>
    </row>
    <row r="10" spans="1:13" s="25" customFormat="1" ht="15.75" x14ac:dyDescent="0.25">
      <c r="A10" s="131"/>
      <c r="B10" s="131"/>
      <c r="C10" s="131"/>
      <c r="D10" s="52"/>
      <c r="E10" s="53"/>
      <c r="F10" s="53"/>
      <c r="G10" s="54"/>
      <c r="H10" s="54"/>
      <c r="I10" s="8"/>
      <c r="J10" s="55"/>
    </row>
  </sheetData>
  <mergeCells count="2">
    <mergeCell ref="A5:C5"/>
    <mergeCell ref="A10:C1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B3:AF74"/>
  <sheetViews>
    <sheetView topLeftCell="A43" zoomScaleNormal="100" workbookViewId="0">
      <selection activeCell="J74" sqref="J74"/>
    </sheetView>
  </sheetViews>
  <sheetFormatPr defaultRowHeight="16.5" x14ac:dyDescent="0.3"/>
  <cols>
    <col min="1" max="5" width="9.140625" style="58"/>
    <col min="6" max="6" width="6.140625" style="58" bestFit="1" customWidth="1"/>
    <col min="7" max="26" width="9.140625" style="58"/>
    <col min="27" max="27" width="9.5703125" style="58" bestFit="1" customWidth="1"/>
    <col min="28" max="16384" width="9.140625" style="58"/>
  </cols>
  <sheetData>
    <row r="3" spans="2:32" ht="18.75" x14ac:dyDescent="0.3">
      <c r="B3" s="57"/>
    </row>
    <row r="5" spans="2:32" x14ac:dyDescent="0.3">
      <c r="N5" s="59"/>
      <c r="O5" s="59"/>
      <c r="P5" s="59"/>
      <c r="Q5" s="59"/>
      <c r="R5" s="59"/>
    </row>
    <row r="6" spans="2:32" x14ac:dyDescent="0.3">
      <c r="N6" s="60"/>
      <c r="O6" s="60"/>
      <c r="P6" s="60"/>
      <c r="Q6" s="61"/>
      <c r="R6" s="60"/>
    </row>
    <row r="7" spans="2:32" x14ac:dyDescent="0.3">
      <c r="N7" s="60"/>
      <c r="O7" s="60"/>
      <c r="P7" s="60"/>
      <c r="Q7" s="61"/>
      <c r="R7" s="60"/>
    </row>
    <row r="8" spans="2:32" x14ac:dyDescent="0.3">
      <c r="N8" s="60"/>
      <c r="O8" s="60"/>
      <c r="P8" s="60"/>
      <c r="Q8" s="61"/>
      <c r="R8" s="60"/>
      <c r="X8" s="59"/>
      <c r="Y8" s="59"/>
      <c r="Z8" s="59"/>
      <c r="AA8" s="59"/>
      <c r="AB8" s="59"/>
    </row>
    <row r="9" spans="2:32" x14ac:dyDescent="0.3">
      <c r="N9" s="60"/>
      <c r="O9" s="60"/>
      <c r="P9" s="60"/>
      <c r="Q9" s="61"/>
      <c r="R9" s="60"/>
      <c r="X9" s="62"/>
      <c r="Y9" s="62"/>
      <c r="Z9" s="62"/>
      <c r="AA9" s="62"/>
      <c r="AB9" s="62"/>
    </row>
    <row r="10" spans="2:32" x14ac:dyDescent="0.3">
      <c r="N10" s="60"/>
      <c r="O10" s="60"/>
      <c r="P10" s="60"/>
      <c r="Q10" s="61"/>
      <c r="R10" s="60"/>
      <c r="X10" s="62"/>
      <c r="Y10" s="62"/>
      <c r="Z10" s="62"/>
      <c r="AA10" s="62"/>
      <c r="AB10" s="62"/>
    </row>
    <row r="11" spans="2:32" x14ac:dyDescent="0.3">
      <c r="N11" s="60"/>
      <c r="O11" s="60"/>
      <c r="P11" s="60"/>
      <c r="Q11" s="61"/>
      <c r="R11" s="60"/>
      <c r="X11" s="62"/>
      <c r="Y11" s="62"/>
      <c r="Z11" s="62"/>
      <c r="AA11" s="62"/>
      <c r="AB11" s="62"/>
      <c r="AC11" s="63"/>
      <c r="AD11" s="63"/>
      <c r="AE11" s="63"/>
      <c r="AF11" s="63"/>
    </row>
    <row r="12" spans="2:32" x14ac:dyDescent="0.3">
      <c r="N12" s="60"/>
      <c r="O12" s="60"/>
      <c r="P12" s="60"/>
      <c r="Q12" s="61"/>
      <c r="R12" s="60"/>
      <c r="X12" s="64"/>
      <c r="Y12" s="64"/>
      <c r="Z12" s="64"/>
      <c r="AA12" s="65"/>
      <c r="AB12" s="64"/>
      <c r="AC12" s="63"/>
      <c r="AD12" s="63"/>
      <c r="AE12" s="63"/>
      <c r="AF12" s="63"/>
    </row>
    <row r="13" spans="2:32" x14ac:dyDescent="0.3">
      <c r="N13" s="60"/>
      <c r="O13" s="60"/>
      <c r="P13" s="60"/>
      <c r="Q13" s="61"/>
      <c r="R13" s="60"/>
      <c r="X13" s="64"/>
      <c r="Y13" s="64"/>
      <c r="Z13" s="64"/>
      <c r="AA13" s="65"/>
      <c r="AB13" s="64"/>
      <c r="AC13" s="63"/>
      <c r="AD13" s="63"/>
      <c r="AE13" s="63"/>
      <c r="AF13" s="63"/>
    </row>
    <row r="14" spans="2:32" x14ac:dyDescent="0.3">
      <c r="N14" s="60"/>
      <c r="O14" s="60"/>
      <c r="P14" s="60"/>
      <c r="Q14" s="61"/>
      <c r="R14" s="60"/>
      <c r="X14" s="64"/>
      <c r="Y14" s="64"/>
      <c r="Z14" s="64"/>
      <c r="AA14" s="65"/>
      <c r="AB14" s="64"/>
      <c r="AC14" s="63"/>
      <c r="AD14" s="63"/>
      <c r="AE14" s="66"/>
      <c r="AF14" s="63"/>
    </row>
    <row r="15" spans="2:32" x14ac:dyDescent="0.3">
      <c r="N15" s="60"/>
      <c r="O15" s="60"/>
      <c r="P15" s="60"/>
      <c r="Q15" s="61"/>
      <c r="R15" s="60"/>
      <c r="X15" s="64"/>
      <c r="Y15" s="64"/>
      <c r="Z15" s="64"/>
      <c r="AA15" s="65"/>
      <c r="AB15" s="64"/>
      <c r="AC15" s="63"/>
      <c r="AD15" s="63"/>
      <c r="AE15" s="66"/>
      <c r="AF15" s="63"/>
    </row>
    <row r="16" spans="2:32" x14ac:dyDescent="0.3">
      <c r="N16" s="60"/>
      <c r="O16" s="60"/>
      <c r="P16" s="60"/>
      <c r="Q16" s="61"/>
      <c r="R16" s="60"/>
      <c r="X16" s="62"/>
      <c r="Y16" s="62"/>
      <c r="Z16" s="62"/>
      <c r="AA16" s="62"/>
      <c r="AB16" s="67"/>
      <c r="AC16" s="63"/>
      <c r="AD16" s="63"/>
      <c r="AE16" s="66"/>
      <c r="AF16" s="63"/>
    </row>
    <row r="17" spans="2:32" x14ac:dyDescent="0.3">
      <c r="N17" s="60"/>
      <c r="O17" s="60"/>
      <c r="P17" s="60"/>
      <c r="Q17" s="61"/>
      <c r="R17" s="60"/>
      <c r="X17" s="62"/>
      <c r="Y17" s="62"/>
      <c r="Z17" s="62"/>
      <c r="AA17" s="62"/>
      <c r="AB17" s="62"/>
      <c r="AC17" s="63"/>
      <c r="AD17" s="63"/>
      <c r="AE17" s="66"/>
      <c r="AF17" s="63"/>
    </row>
    <row r="18" spans="2:32" x14ac:dyDescent="0.3">
      <c r="R18" s="68"/>
      <c r="AB18" s="63"/>
      <c r="AC18" s="63"/>
      <c r="AD18" s="63"/>
      <c r="AE18" s="66"/>
      <c r="AF18" s="63"/>
    </row>
    <row r="19" spans="2:32" x14ac:dyDescent="0.3">
      <c r="AB19" s="63"/>
      <c r="AC19" s="63"/>
      <c r="AD19" s="63"/>
      <c r="AE19" s="66"/>
      <c r="AF19" s="63"/>
    </row>
    <row r="20" spans="2:32" x14ac:dyDescent="0.3">
      <c r="E20" s="59"/>
      <c r="F20" s="59"/>
      <c r="G20" s="59"/>
      <c r="H20" s="59"/>
      <c r="I20" s="59"/>
      <c r="AB20" s="63"/>
      <c r="AC20" s="63"/>
      <c r="AD20" s="63"/>
      <c r="AE20" s="66"/>
      <c r="AF20" s="63"/>
    </row>
    <row r="21" spans="2:32" x14ac:dyDescent="0.3">
      <c r="E21" s="60">
        <v>1</v>
      </c>
      <c r="F21" s="60" t="s">
        <v>22</v>
      </c>
      <c r="G21" s="60">
        <v>202.39</v>
      </c>
      <c r="H21" s="72">
        <f>G21*10.764</f>
        <v>2178.5259599999999</v>
      </c>
      <c r="I21" s="60">
        <v>45</v>
      </c>
      <c r="AB21" s="63"/>
      <c r="AC21" s="63"/>
      <c r="AD21" s="63"/>
      <c r="AE21" s="66"/>
      <c r="AF21" s="63"/>
    </row>
    <row r="22" spans="2:32" x14ac:dyDescent="0.3">
      <c r="E22" s="60">
        <v>2</v>
      </c>
      <c r="F22" s="60" t="s">
        <v>23</v>
      </c>
      <c r="G22" s="60">
        <v>290.88</v>
      </c>
      <c r="H22" s="72">
        <f t="shared" ref="H22:H23" si="0">G22*10.764</f>
        <v>3131.0323199999998</v>
      </c>
      <c r="I22" s="60">
        <v>3</v>
      </c>
      <c r="AF22" s="69"/>
    </row>
    <row r="23" spans="2:32" x14ac:dyDescent="0.3">
      <c r="E23" s="60">
        <v>3</v>
      </c>
      <c r="F23" s="60" t="s">
        <v>18</v>
      </c>
      <c r="G23" s="60">
        <v>136.08000000000001</v>
      </c>
      <c r="H23" s="72">
        <f t="shared" si="0"/>
        <v>1464.76512</v>
      </c>
      <c r="I23" s="60">
        <v>1</v>
      </c>
    </row>
    <row r="24" spans="2:32" x14ac:dyDescent="0.3">
      <c r="E24" s="72"/>
      <c r="F24" s="72"/>
      <c r="G24" s="72"/>
      <c r="H24" s="72"/>
      <c r="I24" s="68">
        <f>SUM(I21:I23)</f>
        <v>49</v>
      </c>
    </row>
    <row r="26" spans="2:32" ht="18.75" x14ac:dyDescent="0.3">
      <c r="B26" s="57"/>
    </row>
    <row r="28" spans="2:32" x14ac:dyDescent="0.3">
      <c r="AB28" s="63"/>
      <c r="AC28" s="63"/>
      <c r="AD28" s="63"/>
      <c r="AE28" s="63"/>
      <c r="AF28" s="63"/>
    </row>
    <row r="29" spans="2:32" x14ac:dyDescent="0.3">
      <c r="AB29" s="63"/>
      <c r="AC29" s="63"/>
      <c r="AD29" s="63"/>
      <c r="AE29" s="63"/>
      <c r="AF29" s="63"/>
    </row>
    <row r="30" spans="2:32" x14ac:dyDescent="0.3">
      <c r="AB30" s="63"/>
      <c r="AC30" s="63"/>
      <c r="AD30" s="63"/>
      <c r="AE30" s="63"/>
      <c r="AF30" s="63"/>
    </row>
    <row r="32" spans="2:32" x14ac:dyDescent="0.3">
      <c r="X32" s="59"/>
      <c r="Y32" s="59"/>
      <c r="Z32" s="59"/>
      <c r="AA32" s="59"/>
      <c r="AB32" s="59"/>
    </row>
    <row r="33" spans="24:28" x14ac:dyDescent="0.3">
      <c r="X33" s="70"/>
      <c r="Y33" s="70"/>
      <c r="Z33" s="70"/>
      <c r="AA33" s="46"/>
      <c r="AB33" s="70"/>
    </row>
    <row r="34" spans="24:28" x14ac:dyDescent="0.3">
      <c r="X34" s="70"/>
      <c r="Y34" s="70"/>
      <c r="Z34" s="70"/>
      <c r="AA34" s="46"/>
      <c r="AB34" s="70"/>
    </row>
    <row r="35" spans="24:28" x14ac:dyDescent="0.3">
      <c r="X35" s="70"/>
      <c r="Y35" s="70"/>
      <c r="Z35" s="70"/>
      <c r="AA35" s="46"/>
      <c r="AB35" s="70"/>
    </row>
    <row r="36" spans="24:28" x14ac:dyDescent="0.3">
      <c r="X36" s="70"/>
      <c r="Y36" s="70"/>
      <c r="Z36" s="70"/>
      <c r="AA36" s="46"/>
      <c r="AB36" s="70"/>
    </row>
    <row r="37" spans="24:28" x14ac:dyDescent="0.3">
      <c r="X37" s="70"/>
      <c r="Y37" s="70"/>
      <c r="Z37" s="70"/>
      <c r="AA37" s="46"/>
      <c r="AB37" s="70"/>
    </row>
    <row r="38" spans="24:28" x14ac:dyDescent="0.3">
      <c r="X38" s="70"/>
      <c r="Y38" s="70"/>
      <c r="Z38" s="70"/>
      <c r="AA38" s="46"/>
      <c r="AB38" s="70"/>
    </row>
    <row r="39" spans="24:28" x14ac:dyDescent="0.3">
      <c r="X39" s="70"/>
      <c r="Y39" s="70"/>
      <c r="Z39" s="70"/>
      <c r="AA39" s="46"/>
      <c r="AB39" s="70"/>
    </row>
    <row r="40" spans="24:28" x14ac:dyDescent="0.3">
      <c r="X40" s="64"/>
      <c r="Y40" s="64"/>
      <c r="Z40" s="64"/>
      <c r="AA40" s="64"/>
      <c r="AB40" s="67"/>
    </row>
    <row r="41" spans="24:28" x14ac:dyDescent="0.3">
      <c r="X41" s="62"/>
      <c r="Y41" s="62"/>
      <c r="Z41" s="62"/>
      <c r="AA41" s="62"/>
      <c r="AB41" s="62"/>
    </row>
    <row r="59" spans="2:28" ht="18.75" x14ac:dyDescent="0.3">
      <c r="B59" s="57"/>
    </row>
    <row r="62" spans="2:28" x14ac:dyDescent="0.3">
      <c r="F62" s="73">
        <v>1</v>
      </c>
      <c r="G62" s="73" t="s">
        <v>24</v>
      </c>
      <c r="H62" s="73">
        <v>68.290000000000006</v>
      </c>
      <c r="I62" s="61">
        <f>H62*10.764</f>
        <v>735.07356000000004</v>
      </c>
      <c r="J62" s="73">
        <v>10</v>
      </c>
    </row>
    <row r="63" spans="2:28" x14ac:dyDescent="0.3">
      <c r="F63" s="73">
        <v>2</v>
      </c>
      <c r="G63" s="73" t="s">
        <v>25</v>
      </c>
      <c r="H63" s="73">
        <v>87.89</v>
      </c>
      <c r="I63" s="61">
        <f t="shared" ref="I63:I73" si="1">H63*10.764</f>
        <v>946.04795999999999</v>
      </c>
      <c r="J63" s="73">
        <v>3</v>
      </c>
      <c r="X63" s="59"/>
      <c r="Y63" s="59"/>
      <c r="Z63" s="59"/>
      <c r="AA63" s="59"/>
      <c r="AB63" s="59"/>
    </row>
    <row r="64" spans="2:28" x14ac:dyDescent="0.3">
      <c r="F64" s="73">
        <v>3</v>
      </c>
      <c r="G64" s="73" t="s">
        <v>26</v>
      </c>
      <c r="H64" s="73">
        <v>59.38</v>
      </c>
      <c r="I64" s="61">
        <f t="shared" si="1"/>
        <v>639.16632000000004</v>
      </c>
      <c r="J64" s="73">
        <v>5</v>
      </c>
      <c r="X64" s="60"/>
      <c r="Y64" s="60"/>
      <c r="Z64" s="60"/>
      <c r="AA64" s="61"/>
      <c r="AB64" s="60"/>
    </row>
    <row r="65" spans="6:28" x14ac:dyDescent="0.3">
      <c r="F65" s="73">
        <v>4</v>
      </c>
      <c r="G65" s="73" t="s">
        <v>27</v>
      </c>
      <c r="H65" s="73">
        <v>86.77</v>
      </c>
      <c r="I65" s="61">
        <f t="shared" si="1"/>
        <v>933.99227999999994</v>
      </c>
      <c r="J65" s="73">
        <v>4</v>
      </c>
      <c r="X65" s="60"/>
      <c r="Y65" s="60"/>
      <c r="Z65" s="60"/>
      <c r="AA65" s="61"/>
      <c r="AB65" s="60"/>
    </row>
    <row r="66" spans="6:28" x14ac:dyDescent="0.3">
      <c r="F66" s="73">
        <v>5</v>
      </c>
      <c r="G66" s="73" t="s">
        <v>28</v>
      </c>
      <c r="H66" s="73">
        <v>114.22</v>
      </c>
      <c r="I66" s="61">
        <f t="shared" si="1"/>
        <v>1229.46408</v>
      </c>
      <c r="J66" s="73">
        <v>2</v>
      </c>
      <c r="K66" s="71"/>
      <c r="X66" s="60"/>
      <c r="Y66" s="60"/>
      <c r="Z66" s="60"/>
      <c r="AA66" s="61"/>
      <c r="AB66" s="60"/>
    </row>
    <row r="67" spans="6:28" x14ac:dyDescent="0.3">
      <c r="F67" s="73">
        <v>6</v>
      </c>
      <c r="G67" s="73" t="s">
        <v>29</v>
      </c>
      <c r="H67" s="73">
        <v>94.34</v>
      </c>
      <c r="I67" s="61">
        <f t="shared" si="1"/>
        <v>1015.4757599999999</v>
      </c>
      <c r="J67" s="73">
        <v>1</v>
      </c>
      <c r="X67" s="60"/>
      <c r="Y67" s="60"/>
      <c r="Z67" s="60"/>
      <c r="AA67" s="61"/>
      <c r="AB67" s="60"/>
    </row>
    <row r="68" spans="6:28" x14ac:dyDescent="0.3">
      <c r="F68" s="73">
        <v>7</v>
      </c>
      <c r="G68" s="73" t="s">
        <v>30</v>
      </c>
      <c r="H68" s="73">
        <v>85.79</v>
      </c>
      <c r="I68" s="61">
        <f t="shared" si="1"/>
        <v>923.44356000000005</v>
      </c>
      <c r="J68" s="73">
        <v>5</v>
      </c>
      <c r="X68" s="4"/>
      <c r="Y68" s="4"/>
      <c r="Z68" s="4"/>
      <c r="AA68" s="4"/>
      <c r="AB68" s="4"/>
    </row>
    <row r="69" spans="6:28" x14ac:dyDescent="0.3">
      <c r="F69" s="73">
        <v>8</v>
      </c>
      <c r="G69" s="73" t="s">
        <v>31</v>
      </c>
      <c r="H69" s="73">
        <v>86.94</v>
      </c>
      <c r="I69" s="61">
        <f t="shared" si="1"/>
        <v>935.82215999999994</v>
      </c>
      <c r="J69" s="73">
        <v>4</v>
      </c>
    </row>
    <row r="70" spans="6:28" x14ac:dyDescent="0.3">
      <c r="F70" s="73">
        <v>9</v>
      </c>
      <c r="G70" s="73" t="s">
        <v>32</v>
      </c>
      <c r="H70" s="73">
        <v>48.18</v>
      </c>
      <c r="I70" s="61">
        <f t="shared" si="1"/>
        <v>518.60951999999997</v>
      </c>
      <c r="J70" s="73">
        <v>2</v>
      </c>
    </row>
    <row r="71" spans="6:28" x14ac:dyDescent="0.3">
      <c r="F71" s="73">
        <v>10</v>
      </c>
      <c r="G71" s="73" t="s">
        <v>33</v>
      </c>
      <c r="H71" s="73">
        <v>61.43</v>
      </c>
      <c r="I71" s="61">
        <f t="shared" si="1"/>
        <v>661.23251999999991</v>
      </c>
      <c r="J71" s="73">
        <v>7</v>
      </c>
    </row>
    <row r="72" spans="6:28" x14ac:dyDescent="0.3">
      <c r="F72" s="73">
        <v>11</v>
      </c>
      <c r="G72" s="73" t="s">
        <v>34</v>
      </c>
      <c r="H72" s="73">
        <v>59.7</v>
      </c>
      <c r="I72" s="61">
        <f t="shared" si="1"/>
        <v>642.61080000000004</v>
      </c>
      <c r="J72" s="73">
        <v>4</v>
      </c>
    </row>
    <row r="73" spans="6:28" x14ac:dyDescent="0.3">
      <c r="F73" s="73">
        <v>12</v>
      </c>
      <c r="G73" s="73" t="s">
        <v>35</v>
      </c>
      <c r="H73" s="73">
        <v>61.76</v>
      </c>
      <c r="I73" s="61">
        <f t="shared" si="1"/>
        <v>664.78463999999997</v>
      </c>
      <c r="J73" s="73">
        <v>3</v>
      </c>
    </row>
    <row r="74" spans="6:28" x14ac:dyDescent="0.3">
      <c r="F74" s="72"/>
      <c r="G74" s="72"/>
      <c r="H74" s="72"/>
      <c r="I74" s="72"/>
      <c r="J74" s="68">
        <f>SUM(J62:J73)</f>
        <v>50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F102-D879-45B7-908B-73E7DE803335}">
  <dimension ref="A1"/>
  <sheetViews>
    <sheetView zoomScale="115" zoomScaleNormal="115" workbookViewId="0">
      <selection activeCell="Q3" sqref="Q3: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115"/>
  <sheetViews>
    <sheetView topLeftCell="A9" zoomScale="115" zoomScaleNormal="115" workbookViewId="0">
      <selection activeCell="C22" sqref="C22"/>
    </sheetView>
  </sheetViews>
  <sheetFormatPr defaultRowHeight="15" x14ac:dyDescent="0.25"/>
  <cols>
    <col min="1" max="1" width="20.140625" style="81" customWidth="1"/>
    <col min="2" max="6" width="9.140625" style="81"/>
    <col min="7" max="7" width="10.140625" style="81" customWidth="1"/>
    <col min="8" max="8" width="6.7109375" style="81" customWidth="1"/>
    <col min="9" max="9" width="9.140625" style="81"/>
    <col min="10" max="10" width="8.28515625" style="81" customWidth="1"/>
    <col min="11" max="18" width="9.140625" style="81"/>
    <col min="19" max="43" width="9.140625" style="84"/>
    <col min="44" max="16384" width="9.140625" style="85"/>
  </cols>
  <sheetData>
    <row r="1" spans="1:17" x14ac:dyDescent="0.25">
      <c r="A1" s="28" t="s">
        <v>15</v>
      </c>
      <c r="B1" s="28"/>
      <c r="C1" s="28"/>
      <c r="D1" s="28"/>
      <c r="E1" s="28"/>
    </row>
    <row r="2" spans="1:17" ht="51" x14ac:dyDescent="0.25">
      <c r="A2" s="90" t="s">
        <v>36</v>
      </c>
      <c r="B2" s="91"/>
      <c r="C2" s="28"/>
      <c r="D2" s="28"/>
      <c r="E2" s="28"/>
      <c r="G2" s="80"/>
      <c r="J2" s="82"/>
      <c r="M2" s="83"/>
    </row>
    <row r="3" spans="1:17" x14ac:dyDescent="0.25">
      <c r="A3" s="28" t="s">
        <v>19</v>
      </c>
      <c r="B3" s="28">
        <v>1</v>
      </c>
      <c r="C3" s="28" t="s">
        <v>20</v>
      </c>
      <c r="D3" s="28">
        <v>202.39</v>
      </c>
      <c r="E3" s="34">
        <f>D3*10.764</f>
        <v>2178.5259599999999</v>
      </c>
      <c r="H3" s="80"/>
      <c r="I3" s="80"/>
      <c r="J3" s="80"/>
      <c r="K3" s="80"/>
      <c r="M3" s="83"/>
      <c r="N3" s="83"/>
      <c r="O3" s="83"/>
      <c r="P3" s="83"/>
      <c r="Q3" s="83"/>
    </row>
    <row r="4" spans="1:17" x14ac:dyDescent="0.25">
      <c r="A4" s="28"/>
      <c r="B4" s="28">
        <v>2</v>
      </c>
      <c r="C4" s="28" t="s">
        <v>20</v>
      </c>
      <c r="D4" s="28">
        <v>202.39</v>
      </c>
      <c r="E4" s="34">
        <f>D4*10.764</f>
        <v>2178.5259599999999</v>
      </c>
      <c r="K4" s="46"/>
      <c r="Q4" s="46"/>
    </row>
    <row r="5" spans="1:17" x14ac:dyDescent="0.25">
      <c r="A5" s="28"/>
      <c r="B5" s="28"/>
      <c r="C5" s="28"/>
      <c r="D5" s="28"/>
      <c r="E5" s="34"/>
      <c r="K5" s="46"/>
      <c r="N5" s="80"/>
      <c r="O5" s="80"/>
      <c r="Q5" s="46"/>
    </row>
    <row r="6" spans="1:17" x14ac:dyDescent="0.25">
      <c r="A6" s="91" t="s">
        <v>37</v>
      </c>
      <c r="B6" s="28"/>
      <c r="C6" s="28"/>
      <c r="D6" s="28"/>
      <c r="E6" s="28"/>
      <c r="N6" s="80"/>
      <c r="O6" s="80"/>
    </row>
    <row r="7" spans="1:17" x14ac:dyDescent="0.25">
      <c r="A7" s="28" t="s">
        <v>38</v>
      </c>
      <c r="B7" s="28">
        <v>1</v>
      </c>
      <c r="C7" s="28" t="s">
        <v>21</v>
      </c>
      <c r="D7" s="28">
        <v>290.88</v>
      </c>
      <c r="E7" s="34">
        <f>D7*10.764</f>
        <v>3131.0323199999998</v>
      </c>
      <c r="G7" s="80"/>
      <c r="H7" s="80"/>
      <c r="I7" s="80"/>
      <c r="J7" s="80"/>
      <c r="K7" s="80"/>
      <c r="M7" s="83"/>
      <c r="N7" s="83"/>
      <c r="O7" s="83"/>
      <c r="P7" s="83"/>
      <c r="Q7" s="83"/>
    </row>
    <row r="8" spans="1:17" x14ac:dyDescent="0.25">
      <c r="A8" s="28"/>
      <c r="B8" s="28"/>
      <c r="C8" s="28"/>
      <c r="D8" s="28"/>
      <c r="E8" s="34"/>
      <c r="G8" s="80"/>
      <c r="H8" s="80"/>
      <c r="I8" s="80"/>
      <c r="J8" s="80"/>
      <c r="K8" s="80"/>
      <c r="M8" s="83"/>
      <c r="N8" s="83"/>
      <c r="O8" s="83"/>
      <c r="P8" s="83"/>
      <c r="Q8" s="83"/>
    </row>
    <row r="9" spans="1:17" x14ac:dyDescent="0.25">
      <c r="A9" s="91" t="s">
        <v>41</v>
      </c>
      <c r="B9" s="28"/>
      <c r="C9" s="28"/>
      <c r="D9" s="28"/>
      <c r="E9" s="34"/>
      <c r="G9" s="80"/>
      <c r="H9" s="80"/>
      <c r="I9" s="80"/>
      <c r="J9" s="80"/>
      <c r="K9" s="80"/>
      <c r="M9" s="83"/>
      <c r="N9" s="83"/>
      <c r="O9" s="83"/>
      <c r="P9" s="83"/>
      <c r="Q9" s="83"/>
    </row>
    <row r="10" spans="1:17" x14ac:dyDescent="0.25">
      <c r="A10" s="28" t="s">
        <v>42</v>
      </c>
      <c r="B10" s="28">
        <v>1</v>
      </c>
      <c r="C10" s="28" t="s">
        <v>20</v>
      </c>
      <c r="D10" s="28">
        <v>202.39</v>
      </c>
      <c r="E10" s="34">
        <f t="shared" ref="E10:E11" si="0">D10*10.764</f>
        <v>2178.5259599999999</v>
      </c>
      <c r="G10" s="80"/>
      <c r="H10" s="80"/>
      <c r="I10" s="80"/>
      <c r="J10" s="80"/>
      <c r="K10" s="80"/>
      <c r="M10" s="83"/>
      <c r="N10" s="83"/>
      <c r="O10" s="83"/>
      <c r="P10" s="83"/>
      <c r="Q10" s="83"/>
    </row>
    <row r="11" spans="1:17" x14ac:dyDescent="0.25">
      <c r="A11" s="28"/>
      <c r="B11" s="28">
        <v>2</v>
      </c>
      <c r="C11" s="28" t="s">
        <v>12</v>
      </c>
      <c r="D11" s="28">
        <v>136.08000000000001</v>
      </c>
      <c r="E11" s="34">
        <f t="shared" si="0"/>
        <v>1464.76512</v>
      </c>
      <c r="G11" s="80"/>
      <c r="H11" s="80"/>
      <c r="I11" s="80"/>
      <c r="J11" s="80"/>
      <c r="K11" s="80"/>
      <c r="M11" s="83"/>
      <c r="N11" s="83"/>
      <c r="O11" s="83"/>
      <c r="P11" s="83"/>
      <c r="Q11" s="83"/>
    </row>
    <row r="12" spans="1:17" x14ac:dyDescent="0.25">
      <c r="E12" s="46"/>
      <c r="G12" s="80"/>
      <c r="H12" s="80"/>
      <c r="I12" s="80"/>
      <c r="J12" s="80"/>
      <c r="K12" s="80"/>
      <c r="M12" s="83"/>
      <c r="N12" s="83"/>
      <c r="O12" s="83"/>
      <c r="P12" s="83"/>
      <c r="Q12" s="83"/>
    </row>
    <row r="13" spans="1:17" x14ac:dyDescent="0.25">
      <c r="E13" s="46"/>
      <c r="K13" s="46"/>
      <c r="Q13" s="46"/>
    </row>
    <row r="14" spans="1:17" x14ac:dyDescent="0.25">
      <c r="A14" s="91" t="s">
        <v>16</v>
      </c>
      <c r="B14" s="28"/>
      <c r="C14" s="28"/>
      <c r="D14" s="28"/>
      <c r="E14" s="34"/>
      <c r="F14" s="28"/>
      <c r="K14" s="46"/>
      <c r="Q14" s="46"/>
    </row>
    <row r="15" spans="1:17" x14ac:dyDescent="0.25">
      <c r="A15" s="91" t="s">
        <v>39</v>
      </c>
      <c r="B15" s="28"/>
      <c r="C15" s="28"/>
      <c r="D15" s="28"/>
      <c r="E15" s="34"/>
      <c r="F15" s="28"/>
      <c r="K15" s="46"/>
      <c r="Q15" s="46"/>
    </row>
    <row r="16" spans="1:17" x14ac:dyDescent="0.25">
      <c r="A16" s="28" t="s">
        <v>40</v>
      </c>
      <c r="B16" s="28">
        <v>1</v>
      </c>
      <c r="C16" s="28" t="s">
        <v>12</v>
      </c>
      <c r="D16" s="28">
        <v>114.04</v>
      </c>
      <c r="E16" s="34">
        <f>D16*10.764</f>
        <v>1227.52656</v>
      </c>
      <c r="F16" s="28">
        <v>1228</v>
      </c>
      <c r="K16" s="46"/>
      <c r="Q16" s="46"/>
    </row>
    <row r="17" spans="1:17" x14ac:dyDescent="0.25">
      <c r="A17" s="28"/>
      <c r="B17" s="28">
        <v>2</v>
      </c>
      <c r="C17" s="28" t="s">
        <v>17</v>
      </c>
      <c r="D17" s="28">
        <v>42.05</v>
      </c>
      <c r="E17" s="34">
        <f t="shared" ref="E17:E19" si="1">D17*10.764</f>
        <v>452.62619999999993</v>
      </c>
      <c r="F17" s="28">
        <v>453</v>
      </c>
      <c r="Q17" s="46"/>
    </row>
    <row r="18" spans="1:17" x14ac:dyDescent="0.25">
      <c r="A18" s="28"/>
      <c r="B18" s="28">
        <v>3</v>
      </c>
      <c r="C18" s="28" t="s">
        <v>17</v>
      </c>
      <c r="D18" s="28">
        <v>31.6</v>
      </c>
      <c r="E18" s="34">
        <f t="shared" si="1"/>
        <v>340.14240000000001</v>
      </c>
      <c r="F18" s="28">
        <v>340</v>
      </c>
      <c r="M18" s="46"/>
      <c r="N18" s="46"/>
      <c r="O18" s="46"/>
      <c r="P18" s="46"/>
      <c r="Q18" s="46"/>
    </row>
    <row r="19" spans="1:17" x14ac:dyDescent="0.25">
      <c r="A19" s="28"/>
      <c r="B19" s="28">
        <v>4</v>
      </c>
      <c r="C19" s="28" t="s">
        <v>13</v>
      </c>
      <c r="D19" s="28">
        <v>61.15</v>
      </c>
      <c r="E19" s="34">
        <f t="shared" si="1"/>
        <v>658.21859999999992</v>
      </c>
      <c r="F19" s="28">
        <v>658</v>
      </c>
      <c r="K19" s="46"/>
      <c r="Q19" s="46"/>
    </row>
    <row r="20" spans="1:17" x14ac:dyDescent="0.25">
      <c r="A20" s="28"/>
      <c r="B20" s="28"/>
      <c r="C20" s="28"/>
      <c r="D20" s="28"/>
      <c r="E20" s="34"/>
      <c r="F20" s="28"/>
      <c r="K20" s="46"/>
      <c r="Q20" s="46"/>
    </row>
    <row r="21" spans="1:17" x14ac:dyDescent="0.25">
      <c r="A21" s="91" t="s">
        <v>43</v>
      </c>
      <c r="B21" s="28"/>
      <c r="C21" s="28"/>
      <c r="D21" s="28"/>
      <c r="E21" s="34"/>
      <c r="F21" s="28"/>
      <c r="K21" s="46"/>
      <c r="Q21" s="46"/>
    </row>
    <row r="22" spans="1:17" x14ac:dyDescent="0.25">
      <c r="A22" s="28" t="s">
        <v>40</v>
      </c>
      <c r="B22" s="28">
        <v>1</v>
      </c>
      <c r="C22" s="28" t="s">
        <v>12</v>
      </c>
      <c r="D22" s="28">
        <v>95.57</v>
      </c>
      <c r="E22" s="34">
        <f>D22*10.764</f>
        <v>1028.7154799999998</v>
      </c>
      <c r="F22" s="28">
        <v>1029</v>
      </c>
      <c r="K22" s="46"/>
      <c r="Q22" s="46"/>
    </row>
    <row r="23" spans="1:17" x14ac:dyDescent="0.25">
      <c r="A23" s="28"/>
      <c r="B23" s="28">
        <v>2</v>
      </c>
      <c r="C23" s="28" t="s">
        <v>17</v>
      </c>
      <c r="D23" s="28">
        <v>42.05</v>
      </c>
      <c r="E23" s="34">
        <f t="shared" ref="E23:E25" si="2">D23*10.764</f>
        <v>452.62619999999993</v>
      </c>
      <c r="F23" s="28">
        <v>453</v>
      </c>
    </row>
    <row r="24" spans="1:17" x14ac:dyDescent="0.25">
      <c r="A24" s="28"/>
      <c r="B24" s="28">
        <v>3</v>
      </c>
      <c r="C24" s="28" t="s">
        <v>13</v>
      </c>
      <c r="D24" s="28">
        <v>49.59</v>
      </c>
      <c r="E24" s="34">
        <f t="shared" si="2"/>
        <v>533.78675999999996</v>
      </c>
      <c r="F24" s="28">
        <v>534</v>
      </c>
      <c r="G24" s="80"/>
      <c r="H24" s="80"/>
      <c r="I24" s="80"/>
      <c r="J24" s="80"/>
      <c r="K24" s="80"/>
      <c r="M24" s="83"/>
      <c r="N24" s="83"/>
      <c r="O24" s="83"/>
      <c r="P24" s="83"/>
      <c r="Q24" s="83"/>
    </row>
    <row r="25" spans="1:17" x14ac:dyDescent="0.25">
      <c r="A25" s="28"/>
      <c r="B25" s="28">
        <v>4</v>
      </c>
      <c r="C25" s="28" t="s">
        <v>12</v>
      </c>
      <c r="D25" s="28">
        <v>83.58</v>
      </c>
      <c r="E25" s="34">
        <f t="shared" si="2"/>
        <v>899.6551199999999</v>
      </c>
      <c r="F25" s="28">
        <v>900</v>
      </c>
      <c r="K25" s="46"/>
      <c r="Q25" s="46"/>
    </row>
    <row r="26" spans="1:17" x14ac:dyDescent="0.25">
      <c r="A26" s="28"/>
      <c r="B26" s="28"/>
      <c r="C26" s="28"/>
      <c r="D26" s="28"/>
      <c r="E26" s="34"/>
      <c r="F26" s="28"/>
      <c r="K26" s="46"/>
      <c r="Q26" s="46"/>
    </row>
    <row r="27" spans="1:17" x14ac:dyDescent="0.25">
      <c r="A27" s="91" t="s">
        <v>44</v>
      </c>
      <c r="B27" s="28"/>
      <c r="C27" s="28"/>
      <c r="D27" s="28"/>
      <c r="E27" s="34"/>
      <c r="F27" s="28"/>
      <c r="K27" s="46"/>
      <c r="Q27" s="46"/>
    </row>
    <row r="28" spans="1:17" x14ac:dyDescent="0.25">
      <c r="A28" s="28" t="s">
        <v>45</v>
      </c>
      <c r="B28" s="28">
        <v>2</v>
      </c>
      <c r="C28" s="28" t="s">
        <v>13</v>
      </c>
      <c r="D28" s="28">
        <v>49.22</v>
      </c>
      <c r="E28" s="34">
        <f>D28*10.764</f>
        <v>529.80408</v>
      </c>
      <c r="F28" s="28">
        <v>530</v>
      </c>
      <c r="K28" s="46"/>
      <c r="Q28" s="46"/>
    </row>
    <row r="29" spans="1:17" x14ac:dyDescent="0.25">
      <c r="A29" s="28"/>
      <c r="B29" s="28">
        <v>3</v>
      </c>
      <c r="C29" s="28" t="s">
        <v>13</v>
      </c>
      <c r="D29" s="28">
        <v>49.59</v>
      </c>
      <c r="E29" s="34">
        <f t="shared" ref="E29:E30" si="3">D29*10.764</f>
        <v>533.78675999999996</v>
      </c>
      <c r="F29" s="28">
        <v>641</v>
      </c>
      <c r="G29" s="80"/>
      <c r="H29" s="80"/>
      <c r="I29" s="80"/>
      <c r="J29" s="80"/>
      <c r="K29" s="80"/>
    </row>
    <row r="30" spans="1:17" x14ac:dyDescent="0.25">
      <c r="A30" s="28"/>
      <c r="B30" s="28">
        <v>4</v>
      </c>
      <c r="C30" s="28" t="s">
        <v>12</v>
      </c>
      <c r="D30" s="28">
        <v>86.12</v>
      </c>
      <c r="E30" s="34">
        <f t="shared" si="3"/>
        <v>926.99567999999999</v>
      </c>
      <c r="F30" s="28">
        <v>927</v>
      </c>
      <c r="K30" s="46"/>
      <c r="M30" s="83"/>
      <c r="N30" s="83"/>
      <c r="O30" s="83"/>
      <c r="P30" s="83"/>
      <c r="Q30" s="83"/>
    </row>
    <row r="31" spans="1:17" x14ac:dyDescent="0.25">
      <c r="A31" s="28"/>
      <c r="B31" s="28"/>
      <c r="C31" s="28"/>
      <c r="D31" s="28"/>
      <c r="E31" s="34"/>
      <c r="F31" s="28"/>
      <c r="K31" s="46"/>
      <c r="Q31" s="46"/>
    </row>
    <row r="32" spans="1:17" x14ac:dyDescent="0.25">
      <c r="A32" s="91" t="s">
        <v>46</v>
      </c>
      <c r="B32" s="28"/>
      <c r="C32" s="28"/>
      <c r="D32" s="28"/>
      <c r="E32" s="34"/>
      <c r="F32" s="28"/>
      <c r="K32" s="46"/>
      <c r="Q32" s="46"/>
    </row>
    <row r="33" spans="1:17" x14ac:dyDescent="0.25">
      <c r="A33" s="28" t="s">
        <v>40</v>
      </c>
      <c r="B33" s="28">
        <v>1</v>
      </c>
      <c r="C33" s="28" t="s">
        <v>12</v>
      </c>
      <c r="D33" s="28">
        <v>86.57</v>
      </c>
      <c r="E33" s="34">
        <f>D33*10.764</f>
        <v>931.83947999999987</v>
      </c>
      <c r="F33" s="28">
        <v>932</v>
      </c>
      <c r="K33" s="46"/>
      <c r="Q33" s="46"/>
    </row>
    <row r="34" spans="1:17" x14ac:dyDescent="0.25">
      <c r="A34" s="28"/>
      <c r="B34" s="28">
        <v>2</v>
      </c>
      <c r="C34" s="28" t="s">
        <v>13</v>
      </c>
      <c r="D34" s="28">
        <v>49.22</v>
      </c>
      <c r="E34" s="34">
        <f t="shared" ref="E34:E36" si="4">D34*10.764</f>
        <v>529.80408</v>
      </c>
      <c r="F34" s="28">
        <v>530</v>
      </c>
      <c r="K34" s="46"/>
      <c r="Q34" s="46"/>
    </row>
    <row r="35" spans="1:17" x14ac:dyDescent="0.25">
      <c r="A35" s="28"/>
      <c r="B35" s="28">
        <v>3</v>
      </c>
      <c r="C35" s="28" t="s">
        <v>13</v>
      </c>
      <c r="D35" s="28">
        <v>49.59</v>
      </c>
      <c r="E35" s="34">
        <f t="shared" si="4"/>
        <v>533.78675999999996</v>
      </c>
      <c r="F35" s="28">
        <v>534</v>
      </c>
    </row>
    <row r="36" spans="1:17" x14ac:dyDescent="0.25">
      <c r="A36" s="28"/>
      <c r="B36" s="28">
        <v>4</v>
      </c>
      <c r="C36" s="28" t="s">
        <v>12</v>
      </c>
      <c r="D36" s="28">
        <v>87.5</v>
      </c>
      <c r="E36" s="34">
        <f t="shared" si="4"/>
        <v>941.84999999999991</v>
      </c>
      <c r="F36" s="28">
        <v>942</v>
      </c>
      <c r="G36" s="80"/>
      <c r="H36" s="80"/>
      <c r="I36" s="80"/>
      <c r="J36" s="80"/>
      <c r="K36" s="80"/>
      <c r="M36" s="83"/>
      <c r="N36" s="83"/>
      <c r="O36" s="83"/>
      <c r="P36" s="83"/>
      <c r="Q36" s="83"/>
    </row>
    <row r="37" spans="1:17" x14ac:dyDescent="0.25">
      <c r="A37" s="28"/>
      <c r="B37" s="28"/>
      <c r="C37" s="28"/>
      <c r="D37" s="28"/>
      <c r="E37" s="28"/>
      <c r="F37" s="28"/>
      <c r="K37" s="46"/>
      <c r="Q37" s="46"/>
    </row>
    <row r="38" spans="1:17" x14ac:dyDescent="0.25">
      <c r="A38" s="91" t="s">
        <v>47</v>
      </c>
      <c r="B38" s="28"/>
      <c r="C38" s="28"/>
      <c r="D38" s="28"/>
      <c r="E38" s="34"/>
      <c r="F38" s="28"/>
      <c r="K38" s="46"/>
      <c r="Q38" s="46"/>
    </row>
    <row r="39" spans="1:17" x14ac:dyDescent="0.25">
      <c r="A39" s="28" t="s">
        <v>40</v>
      </c>
      <c r="B39" s="28">
        <v>1</v>
      </c>
      <c r="C39" s="28" t="s">
        <v>12</v>
      </c>
      <c r="D39" s="28">
        <v>87.99</v>
      </c>
      <c r="E39" s="34">
        <f>D39*10.764</f>
        <v>947.12435999999991</v>
      </c>
      <c r="F39" s="28">
        <v>947</v>
      </c>
      <c r="K39" s="46"/>
      <c r="Q39" s="46"/>
    </row>
    <row r="40" spans="1:17" x14ac:dyDescent="0.25">
      <c r="A40" s="28"/>
      <c r="B40" s="28">
        <v>2</v>
      </c>
      <c r="C40" s="28" t="s">
        <v>13</v>
      </c>
      <c r="D40" s="28">
        <v>49.22</v>
      </c>
      <c r="E40" s="34">
        <f t="shared" ref="E40:E42" si="5">D40*10.764</f>
        <v>529.80408</v>
      </c>
      <c r="F40" s="28">
        <v>530</v>
      </c>
      <c r="K40" s="46"/>
      <c r="Q40" s="46"/>
    </row>
    <row r="41" spans="1:17" x14ac:dyDescent="0.25">
      <c r="A41" s="28"/>
      <c r="B41" s="28">
        <v>3</v>
      </c>
      <c r="C41" s="28" t="s">
        <v>13</v>
      </c>
      <c r="D41" s="28">
        <v>49.59</v>
      </c>
      <c r="E41" s="34">
        <f t="shared" si="5"/>
        <v>533.78675999999996</v>
      </c>
      <c r="F41" s="28">
        <v>534</v>
      </c>
    </row>
    <row r="42" spans="1:17" x14ac:dyDescent="0.25">
      <c r="A42" s="28"/>
      <c r="B42" s="28">
        <v>4</v>
      </c>
      <c r="C42" s="28" t="s">
        <v>12</v>
      </c>
      <c r="D42" s="28">
        <v>87.5</v>
      </c>
      <c r="E42" s="34">
        <f t="shared" si="5"/>
        <v>941.84999999999991</v>
      </c>
      <c r="F42" s="28">
        <v>942</v>
      </c>
      <c r="G42" s="80"/>
      <c r="H42" s="80"/>
      <c r="I42" s="80"/>
      <c r="J42" s="80"/>
      <c r="K42" s="80"/>
      <c r="M42" s="83"/>
      <c r="N42" s="83"/>
      <c r="O42" s="83"/>
      <c r="P42" s="83"/>
      <c r="Q42" s="83"/>
    </row>
    <row r="43" spans="1:17" x14ac:dyDescent="0.25">
      <c r="A43" s="28"/>
      <c r="B43" s="28"/>
      <c r="C43" s="28"/>
      <c r="D43" s="28"/>
      <c r="E43" s="28"/>
      <c r="F43" s="28"/>
      <c r="K43" s="46"/>
      <c r="Q43" s="46"/>
    </row>
    <row r="44" spans="1:17" x14ac:dyDescent="0.25">
      <c r="A44" s="91" t="s">
        <v>48</v>
      </c>
      <c r="B44" s="28"/>
      <c r="C44" s="28"/>
      <c r="D44" s="28"/>
      <c r="E44" s="34"/>
      <c r="F44" s="28"/>
      <c r="K44" s="46"/>
      <c r="Q44" s="46"/>
    </row>
    <row r="45" spans="1:17" x14ac:dyDescent="0.25">
      <c r="A45" s="28" t="s">
        <v>45</v>
      </c>
      <c r="B45" s="28">
        <v>2</v>
      </c>
      <c r="C45" s="28" t="s">
        <v>13</v>
      </c>
      <c r="D45" s="28">
        <v>49.22</v>
      </c>
      <c r="E45" s="34">
        <f>D45*10.764</f>
        <v>529.80408</v>
      </c>
      <c r="F45" s="28">
        <v>530</v>
      </c>
      <c r="K45" s="46"/>
      <c r="Q45" s="46"/>
    </row>
    <row r="46" spans="1:17" x14ac:dyDescent="0.25">
      <c r="A46" s="28"/>
      <c r="B46" s="28">
        <v>3</v>
      </c>
      <c r="C46" s="28" t="s">
        <v>13</v>
      </c>
      <c r="D46" s="28">
        <v>49.59</v>
      </c>
      <c r="E46" s="34">
        <f t="shared" ref="E46:E47" si="6">D46*10.764</f>
        <v>533.78675999999996</v>
      </c>
      <c r="F46" s="28">
        <v>534</v>
      </c>
    </row>
    <row r="47" spans="1:17" x14ac:dyDescent="0.25">
      <c r="A47" s="28"/>
      <c r="B47" s="28">
        <v>4</v>
      </c>
      <c r="C47" s="28" t="s">
        <v>12</v>
      </c>
      <c r="D47" s="28">
        <v>87.5</v>
      </c>
      <c r="E47" s="34">
        <f t="shared" si="6"/>
        <v>941.84999999999991</v>
      </c>
      <c r="F47" s="28">
        <v>942</v>
      </c>
      <c r="G47" s="80"/>
      <c r="H47" s="80"/>
      <c r="I47" s="80"/>
      <c r="J47" s="80"/>
      <c r="K47" s="80"/>
      <c r="M47" s="83"/>
      <c r="N47" s="83"/>
      <c r="O47" s="83"/>
      <c r="P47" s="83"/>
      <c r="Q47" s="83"/>
    </row>
    <row r="48" spans="1:17" x14ac:dyDescent="0.25">
      <c r="A48" s="28"/>
      <c r="B48" s="28"/>
      <c r="C48" s="28"/>
      <c r="D48" s="28"/>
      <c r="E48" s="28"/>
      <c r="F48" s="28"/>
      <c r="K48" s="46"/>
      <c r="Q48" s="46"/>
    </row>
    <row r="49" spans="1:17" x14ac:dyDescent="0.25">
      <c r="A49" s="91" t="s">
        <v>49</v>
      </c>
      <c r="B49" s="28"/>
      <c r="C49" s="28"/>
      <c r="D49" s="28"/>
      <c r="E49" s="34"/>
      <c r="F49" s="28"/>
      <c r="K49" s="46"/>
      <c r="Q49" s="46"/>
    </row>
    <row r="50" spans="1:17" x14ac:dyDescent="0.25">
      <c r="A50" s="28" t="s">
        <v>40</v>
      </c>
      <c r="B50" s="28">
        <v>1</v>
      </c>
      <c r="C50" s="28" t="s">
        <v>12</v>
      </c>
      <c r="D50" s="28">
        <v>87.99</v>
      </c>
      <c r="E50" s="34">
        <f>D50*10.764</f>
        <v>947.12435999999991</v>
      </c>
      <c r="F50" s="28">
        <v>947</v>
      </c>
      <c r="K50" s="46"/>
      <c r="Q50" s="46"/>
    </row>
    <row r="51" spans="1:17" x14ac:dyDescent="0.25">
      <c r="A51" s="28"/>
      <c r="B51" s="28">
        <v>2</v>
      </c>
      <c r="C51" s="28" t="s">
        <v>13</v>
      </c>
      <c r="D51" s="28">
        <v>59.9</v>
      </c>
      <c r="E51" s="34">
        <f t="shared" ref="E51:E53" si="7">D51*10.764</f>
        <v>644.7636</v>
      </c>
      <c r="F51" s="28">
        <v>645</v>
      </c>
      <c r="K51" s="46"/>
      <c r="Q51" s="46"/>
    </row>
    <row r="52" spans="1:17" x14ac:dyDescent="0.25">
      <c r="A52" s="28"/>
      <c r="B52" s="28">
        <v>3</v>
      </c>
      <c r="C52" s="28" t="s">
        <v>13</v>
      </c>
      <c r="D52" s="28">
        <v>49.59</v>
      </c>
      <c r="E52" s="34">
        <f t="shared" si="7"/>
        <v>533.78675999999996</v>
      </c>
      <c r="F52" s="28">
        <v>534</v>
      </c>
    </row>
    <row r="53" spans="1:17" x14ac:dyDescent="0.25">
      <c r="A53" s="28"/>
      <c r="B53" s="28">
        <v>4</v>
      </c>
      <c r="C53" s="28" t="s">
        <v>12</v>
      </c>
      <c r="D53" s="28">
        <v>87.5</v>
      </c>
      <c r="E53" s="34">
        <f t="shared" si="7"/>
        <v>941.84999999999991</v>
      </c>
      <c r="F53" s="28">
        <v>942</v>
      </c>
    </row>
    <row r="54" spans="1:17" x14ac:dyDescent="0.25">
      <c r="A54" s="28"/>
      <c r="B54" s="28"/>
      <c r="C54" s="28"/>
      <c r="D54" s="28"/>
      <c r="E54" s="28"/>
      <c r="F54" s="28"/>
    </row>
    <row r="55" spans="1:17" x14ac:dyDescent="0.25">
      <c r="A55" s="91" t="s">
        <v>50</v>
      </c>
      <c r="B55" s="28"/>
      <c r="C55" s="28"/>
      <c r="D55" s="28"/>
      <c r="E55" s="34"/>
      <c r="F55" s="28"/>
    </row>
    <row r="56" spans="1:17" x14ac:dyDescent="0.25">
      <c r="A56" s="28" t="s">
        <v>40</v>
      </c>
      <c r="B56" s="28">
        <v>1</v>
      </c>
      <c r="C56" s="28" t="s">
        <v>12</v>
      </c>
      <c r="D56" s="28">
        <v>87.99</v>
      </c>
      <c r="E56" s="34">
        <f>D56*10.764</f>
        <v>947.12435999999991</v>
      </c>
      <c r="F56" s="28">
        <v>947</v>
      </c>
    </row>
    <row r="57" spans="1:17" x14ac:dyDescent="0.25">
      <c r="A57" s="28"/>
      <c r="B57" s="28">
        <v>2</v>
      </c>
      <c r="C57" s="28" t="s">
        <v>13</v>
      </c>
      <c r="D57" s="28">
        <v>59.9</v>
      </c>
      <c r="E57" s="34">
        <f t="shared" ref="E57:E59" si="8">D57*10.764</f>
        <v>644.7636</v>
      </c>
      <c r="F57" s="28">
        <v>645</v>
      </c>
    </row>
    <row r="58" spans="1:17" x14ac:dyDescent="0.25">
      <c r="A58" s="28"/>
      <c r="B58" s="28">
        <v>3</v>
      </c>
      <c r="C58" s="28" t="s">
        <v>13</v>
      </c>
      <c r="D58" s="28">
        <v>60.13</v>
      </c>
      <c r="E58" s="34">
        <f t="shared" si="8"/>
        <v>647.23932000000002</v>
      </c>
      <c r="F58" s="28">
        <v>647</v>
      </c>
    </row>
    <row r="59" spans="1:17" x14ac:dyDescent="0.25">
      <c r="A59" s="28"/>
      <c r="B59" s="28">
        <v>4</v>
      </c>
      <c r="C59" s="28" t="s">
        <v>12</v>
      </c>
      <c r="D59" s="28">
        <v>87.5</v>
      </c>
      <c r="E59" s="34">
        <f t="shared" si="8"/>
        <v>941.84999999999991</v>
      </c>
      <c r="F59" s="28">
        <v>942</v>
      </c>
    </row>
    <row r="60" spans="1:17" x14ac:dyDescent="0.25">
      <c r="A60" s="28"/>
      <c r="B60" s="28"/>
      <c r="C60" s="28"/>
      <c r="D60" s="28"/>
      <c r="E60" s="28"/>
      <c r="F60" s="28"/>
    </row>
    <row r="61" spans="1:17" x14ac:dyDescent="0.25">
      <c r="A61" s="91" t="s">
        <v>51</v>
      </c>
      <c r="B61" s="28"/>
      <c r="C61" s="28"/>
      <c r="D61" s="28"/>
      <c r="E61" s="34"/>
      <c r="F61" s="28"/>
    </row>
    <row r="62" spans="1:17" x14ac:dyDescent="0.25">
      <c r="A62" s="28" t="s">
        <v>40</v>
      </c>
      <c r="B62" s="28">
        <v>1</v>
      </c>
      <c r="C62" s="28" t="s">
        <v>12</v>
      </c>
      <c r="D62" s="28">
        <v>87.99</v>
      </c>
      <c r="E62" s="34">
        <f>D62*10.764</f>
        <v>947.12435999999991</v>
      </c>
      <c r="F62" s="28">
        <v>947</v>
      </c>
    </row>
    <row r="63" spans="1:17" x14ac:dyDescent="0.25">
      <c r="A63" s="28"/>
      <c r="B63" s="28">
        <v>2</v>
      </c>
      <c r="C63" s="28" t="s">
        <v>13</v>
      </c>
      <c r="D63" s="28">
        <v>62.09</v>
      </c>
      <c r="E63" s="34">
        <f t="shared" ref="E63:E65" si="9">D63*10.764</f>
        <v>668.33676000000003</v>
      </c>
      <c r="F63" s="28">
        <v>668</v>
      </c>
    </row>
    <row r="64" spans="1:17" x14ac:dyDescent="0.25">
      <c r="A64" s="28"/>
      <c r="B64" s="28">
        <v>3</v>
      </c>
      <c r="C64" s="28" t="s">
        <v>13</v>
      </c>
      <c r="D64" s="28">
        <v>60.13</v>
      </c>
      <c r="E64" s="34">
        <f t="shared" si="9"/>
        <v>647.23932000000002</v>
      </c>
      <c r="F64" s="28">
        <v>647</v>
      </c>
    </row>
    <row r="65" spans="1:6" x14ac:dyDescent="0.25">
      <c r="A65" s="28"/>
      <c r="B65" s="28">
        <v>4</v>
      </c>
      <c r="C65" s="28" t="s">
        <v>12</v>
      </c>
      <c r="D65" s="28">
        <v>87.5</v>
      </c>
      <c r="E65" s="34">
        <f t="shared" si="9"/>
        <v>941.84999999999991</v>
      </c>
      <c r="F65" s="28">
        <v>942</v>
      </c>
    </row>
    <row r="66" spans="1:6" x14ac:dyDescent="0.25">
      <c r="A66" s="28"/>
      <c r="B66" s="28"/>
      <c r="C66" s="28"/>
      <c r="D66" s="28"/>
      <c r="E66" s="28"/>
      <c r="F66" s="28"/>
    </row>
    <row r="67" spans="1:6" x14ac:dyDescent="0.25">
      <c r="A67" s="91" t="s">
        <v>52</v>
      </c>
      <c r="B67" s="28"/>
      <c r="C67" s="28"/>
      <c r="D67" s="28"/>
      <c r="E67" s="34"/>
      <c r="F67" s="28"/>
    </row>
    <row r="68" spans="1:6" x14ac:dyDescent="0.25">
      <c r="A68" s="28" t="s">
        <v>40</v>
      </c>
      <c r="B68" s="28">
        <v>1</v>
      </c>
      <c r="C68" s="28" t="s">
        <v>12</v>
      </c>
      <c r="D68" s="28">
        <v>87.99</v>
      </c>
      <c r="E68" s="34">
        <f>D68*10.764</f>
        <v>947.12435999999991</v>
      </c>
      <c r="F68" s="28">
        <v>947</v>
      </c>
    </row>
    <row r="69" spans="1:6" x14ac:dyDescent="0.25">
      <c r="A69" s="28"/>
      <c r="B69" s="28">
        <v>2</v>
      </c>
      <c r="C69" s="28" t="s">
        <v>13</v>
      </c>
      <c r="D69" s="28">
        <v>62.09</v>
      </c>
      <c r="E69" s="34">
        <f t="shared" ref="E69:E71" si="10">D69*10.764</f>
        <v>668.33676000000003</v>
      </c>
      <c r="F69" s="28">
        <v>668</v>
      </c>
    </row>
    <row r="70" spans="1:6" x14ac:dyDescent="0.25">
      <c r="A70" s="28"/>
      <c r="B70" s="28">
        <v>3</v>
      </c>
      <c r="C70" s="28" t="s">
        <v>13</v>
      </c>
      <c r="D70" s="28">
        <v>62.26</v>
      </c>
      <c r="E70" s="34">
        <f t="shared" si="10"/>
        <v>670.16663999999992</v>
      </c>
      <c r="F70" s="28">
        <v>670</v>
      </c>
    </row>
    <row r="71" spans="1:6" x14ac:dyDescent="0.25">
      <c r="A71" s="28"/>
      <c r="B71" s="28">
        <v>4</v>
      </c>
      <c r="C71" s="28" t="s">
        <v>12</v>
      </c>
      <c r="D71" s="28">
        <v>87.5</v>
      </c>
      <c r="E71" s="34">
        <f t="shared" si="10"/>
        <v>941.84999999999991</v>
      </c>
      <c r="F71" s="28">
        <v>942</v>
      </c>
    </row>
    <row r="72" spans="1:6" x14ac:dyDescent="0.25">
      <c r="A72" s="28"/>
      <c r="B72" s="28"/>
      <c r="C72" s="28"/>
      <c r="D72" s="28"/>
      <c r="E72" s="28"/>
      <c r="F72" s="28"/>
    </row>
    <row r="73" spans="1:6" x14ac:dyDescent="0.25">
      <c r="A73" s="91" t="s">
        <v>53</v>
      </c>
      <c r="B73" s="28"/>
      <c r="C73" s="28"/>
      <c r="D73" s="28"/>
      <c r="E73" s="34"/>
      <c r="F73" s="28"/>
    </row>
    <row r="74" spans="1:6" x14ac:dyDescent="0.25">
      <c r="A74" s="28" t="s">
        <v>40</v>
      </c>
      <c r="B74" s="28">
        <v>1</v>
      </c>
      <c r="C74" s="28" t="s">
        <v>12</v>
      </c>
      <c r="D74" s="28">
        <v>94.3</v>
      </c>
      <c r="E74" s="34">
        <f>D74*10.764</f>
        <v>1015.0451999999999</v>
      </c>
      <c r="F74" s="28">
        <v>1015</v>
      </c>
    </row>
    <row r="75" spans="1:6" x14ac:dyDescent="0.25">
      <c r="A75" s="28"/>
      <c r="B75" s="28">
        <v>2</v>
      </c>
      <c r="C75" s="28" t="s">
        <v>13</v>
      </c>
      <c r="D75" s="28">
        <v>62.09</v>
      </c>
      <c r="E75" s="34">
        <f t="shared" ref="E75:E77" si="11">D75*10.764</f>
        <v>668.33676000000003</v>
      </c>
      <c r="F75" s="28">
        <v>668</v>
      </c>
    </row>
    <row r="76" spans="1:6" x14ac:dyDescent="0.25">
      <c r="A76" s="28"/>
      <c r="B76" s="28">
        <v>3</v>
      </c>
      <c r="C76" s="28" t="s">
        <v>13</v>
      </c>
      <c r="D76" s="28">
        <v>62.26</v>
      </c>
      <c r="E76" s="34">
        <f t="shared" si="11"/>
        <v>670.16663999999992</v>
      </c>
      <c r="F76" s="28">
        <v>670</v>
      </c>
    </row>
    <row r="77" spans="1:6" x14ac:dyDescent="0.25">
      <c r="A77" s="28"/>
      <c r="B77" s="28">
        <v>4</v>
      </c>
      <c r="C77" s="28" t="s">
        <v>12</v>
      </c>
      <c r="D77" s="28">
        <v>88.42</v>
      </c>
      <c r="E77" s="34">
        <f t="shared" si="11"/>
        <v>951.75288</v>
      </c>
      <c r="F77" s="28">
        <v>952</v>
      </c>
    </row>
    <row r="78" spans="1:6" x14ac:dyDescent="0.25">
      <c r="A78" s="28"/>
      <c r="B78" s="28"/>
      <c r="C78" s="28"/>
      <c r="D78" s="28"/>
      <c r="E78" s="28"/>
      <c r="F78" s="28"/>
    </row>
    <row r="79" spans="1:6" x14ac:dyDescent="0.25">
      <c r="A79" s="91" t="s">
        <v>54</v>
      </c>
      <c r="B79" s="28"/>
      <c r="C79" s="28"/>
      <c r="D79" s="28"/>
      <c r="E79" s="34"/>
      <c r="F79" s="28"/>
    </row>
    <row r="80" spans="1:6" x14ac:dyDescent="0.25">
      <c r="A80" s="28" t="s">
        <v>40</v>
      </c>
      <c r="B80" s="28">
        <v>1</v>
      </c>
      <c r="C80" s="28" t="s">
        <v>20</v>
      </c>
      <c r="D80" s="28">
        <v>114.18</v>
      </c>
      <c r="E80" s="34">
        <f>D80*10.764</f>
        <v>1229.03352</v>
      </c>
      <c r="F80" s="28">
        <v>1229</v>
      </c>
    </row>
    <row r="81" spans="1:6" x14ac:dyDescent="0.25">
      <c r="A81" s="28"/>
      <c r="B81" s="28">
        <v>2</v>
      </c>
      <c r="C81" s="28" t="s">
        <v>13</v>
      </c>
      <c r="D81" s="28">
        <v>62.09</v>
      </c>
      <c r="E81" s="34">
        <f t="shared" ref="E81:E83" si="12">D81*10.764</f>
        <v>668.33676000000003</v>
      </c>
      <c r="F81" s="28">
        <v>668</v>
      </c>
    </row>
    <row r="82" spans="1:6" x14ac:dyDescent="0.25">
      <c r="A82" s="28"/>
      <c r="B82" s="28">
        <v>3</v>
      </c>
      <c r="C82" s="28" t="s">
        <v>13</v>
      </c>
      <c r="D82" s="28">
        <v>62.26</v>
      </c>
      <c r="E82" s="34">
        <f t="shared" si="12"/>
        <v>670.16663999999992</v>
      </c>
      <c r="F82" s="28">
        <v>670</v>
      </c>
    </row>
    <row r="83" spans="1:6" x14ac:dyDescent="0.25">
      <c r="A83" s="28"/>
      <c r="B83" s="28">
        <v>4</v>
      </c>
      <c r="C83" s="28" t="s">
        <v>13</v>
      </c>
      <c r="D83" s="28">
        <v>69.349999999999994</v>
      </c>
      <c r="E83" s="34">
        <f t="shared" si="12"/>
        <v>746.48339999999985</v>
      </c>
      <c r="F83" s="28">
        <v>746</v>
      </c>
    </row>
    <row r="84" spans="1:6" x14ac:dyDescent="0.25">
      <c r="A84" s="28"/>
      <c r="B84" s="28"/>
      <c r="C84" s="28"/>
      <c r="D84" s="28"/>
      <c r="E84" s="28"/>
      <c r="F84" s="28"/>
    </row>
    <row r="85" spans="1:6" x14ac:dyDescent="0.25">
      <c r="A85" s="91" t="s">
        <v>55</v>
      </c>
      <c r="B85" s="28"/>
      <c r="C85" s="28"/>
      <c r="D85" s="28"/>
      <c r="E85" s="34"/>
      <c r="F85" s="28"/>
    </row>
    <row r="86" spans="1:6" x14ac:dyDescent="0.25">
      <c r="A86" s="28" t="s">
        <v>45</v>
      </c>
      <c r="B86" s="28">
        <v>2</v>
      </c>
      <c r="C86" s="28" t="s">
        <v>13</v>
      </c>
      <c r="D86" s="28">
        <v>62.09</v>
      </c>
      <c r="E86" s="34">
        <f t="shared" ref="E86:E88" si="13">D86*10.764</f>
        <v>668.33676000000003</v>
      </c>
      <c r="F86" s="28">
        <v>668</v>
      </c>
    </row>
    <row r="87" spans="1:6" x14ac:dyDescent="0.25">
      <c r="A87" s="28"/>
      <c r="B87" s="28">
        <v>3</v>
      </c>
      <c r="C87" s="28" t="s">
        <v>13</v>
      </c>
      <c r="D87" s="28">
        <v>62.26</v>
      </c>
      <c r="E87" s="34">
        <f t="shared" si="13"/>
        <v>670.16663999999992</v>
      </c>
      <c r="F87" s="28">
        <v>670</v>
      </c>
    </row>
    <row r="88" spans="1:6" x14ac:dyDescent="0.25">
      <c r="A88" s="28"/>
      <c r="B88" s="28">
        <v>4</v>
      </c>
      <c r="C88" s="28" t="s">
        <v>12</v>
      </c>
      <c r="D88" s="28">
        <v>88.42</v>
      </c>
      <c r="E88" s="34">
        <f t="shared" si="13"/>
        <v>951.75288</v>
      </c>
      <c r="F88" s="28">
        <v>952</v>
      </c>
    </row>
    <row r="89" spans="1:6" x14ac:dyDescent="0.25">
      <c r="A89" s="28"/>
      <c r="B89" s="28"/>
      <c r="C89" s="28"/>
      <c r="D89" s="28"/>
      <c r="E89" s="28"/>
      <c r="F89" s="28"/>
    </row>
    <row r="90" spans="1:6" x14ac:dyDescent="0.25">
      <c r="A90" s="91" t="s">
        <v>56</v>
      </c>
      <c r="B90" s="28"/>
      <c r="C90" s="28"/>
      <c r="D90" s="28"/>
      <c r="E90" s="34"/>
      <c r="F90" s="28"/>
    </row>
    <row r="91" spans="1:6" x14ac:dyDescent="0.25">
      <c r="A91" s="28" t="s">
        <v>45</v>
      </c>
      <c r="B91" s="28">
        <v>2</v>
      </c>
      <c r="C91" s="28" t="s">
        <v>13</v>
      </c>
      <c r="D91" s="28">
        <v>69.680000000000007</v>
      </c>
      <c r="E91" s="34">
        <f t="shared" ref="E91:E93" si="14">D91*10.764</f>
        <v>750.03552000000002</v>
      </c>
      <c r="F91" s="28">
        <v>750</v>
      </c>
    </row>
    <row r="92" spans="1:6" x14ac:dyDescent="0.25">
      <c r="A92" s="28"/>
      <c r="B92" s="28">
        <v>3</v>
      </c>
      <c r="C92" s="28" t="s">
        <v>13</v>
      </c>
      <c r="D92" s="28">
        <v>62.26</v>
      </c>
      <c r="E92" s="34">
        <f t="shared" si="14"/>
        <v>670.16663999999992</v>
      </c>
      <c r="F92" s="28">
        <v>670</v>
      </c>
    </row>
    <row r="93" spans="1:6" x14ac:dyDescent="0.25">
      <c r="A93" s="28"/>
      <c r="B93" s="28">
        <v>4</v>
      </c>
      <c r="C93" s="28" t="s">
        <v>12</v>
      </c>
      <c r="D93" s="28">
        <v>88.42</v>
      </c>
      <c r="E93" s="34">
        <f t="shared" si="14"/>
        <v>951.75288</v>
      </c>
      <c r="F93" s="28">
        <v>952</v>
      </c>
    </row>
    <row r="94" spans="1:6" x14ac:dyDescent="0.25">
      <c r="A94" s="28"/>
      <c r="B94" s="28"/>
      <c r="C94" s="28"/>
      <c r="D94" s="28"/>
      <c r="E94" s="28"/>
      <c r="F94" s="28"/>
    </row>
    <row r="95" spans="1:6" x14ac:dyDescent="0.25">
      <c r="A95" s="91" t="s">
        <v>57</v>
      </c>
      <c r="B95" s="28"/>
      <c r="C95" s="28"/>
      <c r="D95" s="28"/>
      <c r="E95" s="34"/>
      <c r="F95" s="28"/>
    </row>
    <row r="96" spans="1:6" x14ac:dyDescent="0.25">
      <c r="A96" s="28" t="s">
        <v>40</v>
      </c>
      <c r="B96" s="28">
        <v>1</v>
      </c>
      <c r="C96" s="28" t="s">
        <v>12</v>
      </c>
      <c r="D96" s="28">
        <v>94.3</v>
      </c>
      <c r="E96" s="34">
        <f>D96*10.764</f>
        <v>1015.0451999999999</v>
      </c>
      <c r="F96" s="28">
        <v>1015</v>
      </c>
    </row>
    <row r="97" spans="1:6" x14ac:dyDescent="0.25">
      <c r="A97" s="28"/>
      <c r="B97" s="28">
        <v>2</v>
      </c>
      <c r="C97" s="28" t="s">
        <v>13</v>
      </c>
      <c r="D97" s="28">
        <v>69.680000000000007</v>
      </c>
      <c r="E97" s="34">
        <f t="shared" ref="E97:E99" si="15">D97*10.764</f>
        <v>750.03552000000002</v>
      </c>
      <c r="F97" s="28">
        <v>750</v>
      </c>
    </row>
    <row r="98" spans="1:6" x14ac:dyDescent="0.25">
      <c r="A98" s="28"/>
      <c r="B98" s="28">
        <v>3</v>
      </c>
      <c r="C98" s="28" t="s">
        <v>13</v>
      </c>
      <c r="D98" s="28">
        <v>62.26</v>
      </c>
      <c r="E98" s="34">
        <f t="shared" si="15"/>
        <v>670.16663999999992</v>
      </c>
      <c r="F98" s="28">
        <v>670</v>
      </c>
    </row>
    <row r="99" spans="1:6" x14ac:dyDescent="0.25">
      <c r="A99" s="28"/>
      <c r="B99" s="28">
        <v>4</v>
      </c>
      <c r="C99" s="28" t="s">
        <v>12</v>
      </c>
      <c r="D99" s="28">
        <v>88.42</v>
      </c>
      <c r="E99" s="34">
        <f t="shared" si="15"/>
        <v>951.75288</v>
      </c>
      <c r="F99" s="28">
        <v>952</v>
      </c>
    </row>
    <row r="100" spans="1:6" x14ac:dyDescent="0.25">
      <c r="A100" s="28"/>
      <c r="B100" s="28"/>
      <c r="C100" s="28"/>
      <c r="D100" s="28"/>
      <c r="E100" s="28"/>
      <c r="F100" s="28"/>
    </row>
    <row r="101" spans="1:6" x14ac:dyDescent="0.25">
      <c r="A101" s="91" t="s">
        <v>58</v>
      </c>
      <c r="B101" s="28"/>
      <c r="C101" s="28"/>
      <c r="D101" s="28"/>
      <c r="E101" s="34"/>
      <c r="F101" s="28"/>
    </row>
    <row r="102" spans="1:6" x14ac:dyDescent="0.25">
      <c r="A102" s="28" t="s">
        <v>40</v>
      </c>
      <c r="B102" s="28">
        <v>1</v>
      </c>
      <c r="C102" s="28" t="s">
        <v>20</v>
      </c>
      <c r="D102" s="28">
        <v>114.18</v>
      </c>
      <c r="E102" s="34">
        <f>D102*10.764</f>
        <v>1229.03352</v>
      </c>
      <c r="F102" s="28">
        <v>1229</v>
      </c>
    </row>
    <row r="103" spans="1:6" x14ac:dyDescent="0.25">
      <c r="A103" s="28"/>
      <c r="B103" s="28">
        <v>2</v>
      </c>
      <c r="C103" s="28" t="s">
        <v>13</v>
      </c>
      <c r="D103" s="28">
        <v>69.680000000000007</v>
      </c>
      <c r="E103" s="34">
        <f t="shared" ref="E103:E105" si="16">D103*10.764</f>
        <v>750.03552000000002</v>
      </c>
      <c r="F103" s="28">
        <v>750</v>
      </c>
    </row>
    <row r="104" spans="1:6" x14ac:dyDescent="0.25">
      <c r="A104" s="28"/>
      <c r="B104" s="28">
        <v>3</v>
      </c>
      <c r="C104" s="28" t="s">
        <v>13</v>
      </c>
      <c r="D104" s="28">
        <v>69.680000000000007</v>
      </c>
      <c r="E104" s="34">
        <f t="shared" si="16"/>
        <v>750.03552000000002</v>
      </c>
      <c r="F104" s="28">
        <v>750</v>
      </c>
    </row>
    <row r="105" spans="1:6" x14ac:dyDescent="0.25">
      <c r="A105" s="28"/>
      <c r="B105" s="28">
        <v>4</v>
      </c>
      <c r="C105" s="28" t="s">
        <v>13</v>
      </c>
      <c r="D105" s="28">
        <v>69.349999999999994</v>
      </c>
      <c r="E105" s="34">
        <f t="shared" si="16"/>
        <v>746.48339999999985</v>
      </c>
      <c r="F105" s="28">
        <v>746</v>
      </c>
    </row>
    <row r="106" spans="1:6" x14ac:dyDescent="0.25">
      <c r="A106" s="28"/>
      <c r="B106" s="28"/>
      <c r="C106" s="28"/>
      <c r="D106" s="28"/>
      <c r="E106" s="28"/>
      <c r="F106" s="28"/>
    </row>
    <row r="107" spans="1:6" x14ac:dyDescent="0.25">
      <c r="A107" s="91" t="s">
        <v>59</v>
      </c>
      <c r="B107" s="28"/>
      <c r="C107" s="28"/>
      <c r="D107" s="28"/>
      <c r="E107" s="34"/>
      <c r="F107" s="28"/>
    </row>
    <row r="108" spans="1:6" x14ac:dyDescent="0.25">
      <c r="A108" s="28" t="s">
        <v>45</v>
      </c>
      <c r="B108" s="28">
        <v>1</v>
      </c>
      <c r="C108" s="28" t="s">
        <v>20</v>
      </c>
      <c r="D108" s="28">
        <v>114.18</v>
      </c>
      <c r="E108" s="34">
        <f t="shared" ref="E108:E109" si="17">D108*10.764</f>
        <v>1229.03352</v>
      </c>
      <c r="F108" s="28">
        <v>1229</v>
      </c>
    </row>
    <row r="109" spans="1:6" x14ac:dyDescent="0.25">
      <c r="A109" s="28"/>
      <c r="B109" s="92" t="s">
        <v>60</v>
      </c>
      <c r="C109" s="28" t="s">
        <v>12</v>
      </c>
      <c r="D109" s="28">
        <v>157.54</v>
      </c>
      <c r="E109" s="34">
        <f t="shared" si="17"/>
        <v>1695.7605599999997</v>
      </c>
      <c r="F109" s="28">
        <v>1696</v>
      </c>
    </row>
    <row r="110" spans="1:6" x14ac:dyDescent="0.25">
      <c r="A110" s="28"/>
      <c r="B110" s="28"/>
      <c r="C110" s="28"/>
      <c r="D110" s="28"/>
      <c r="E110" s="34"/>
      <c r="F110" s="28"/>
    </row>
    <row r="111" spans="1:6" x14ac:dyDescent="0.25">
      <c r="A111" s="91" t="s">
        <v>61</v>
      </c>
      <c r="B111" s="28"/>
      <c r="C111" s="28"/>
      <c r="D111" s="28"/>
      <c r="E111" s="28"/>
      <c r="F111" s="28"/>
    </row>
    <row r="112" spans="1:6" x14ac:dyDescent="0.25">
      <c r="A112" s="28" t="s">
        <v>40</v>
      </c>
      <c r="B112" s="28">
        <v>1</v>
      </c>
      <c r="C112" s="28" t="s">
        <v>12</v>
      </c>
      <c r="D112" s="28">
        <v>94.3</v>
      </c>
      <c r="E112" s="34">
        <f>D112*10.764</f>
        <v>1015.0451999999999</v>
      </c>
      <c r="F112" s="28">
        <v>1015</v>
      </c>
    </row>
    <row r="113" spans="1:6" x14ac:dyDescent="0.25">
      <c r="A113" s="28"/>
      <c r="B113" s="28">
        <v>2</v>
      </c>
      <c r="C113" s="28" t="s">
        <v>13</v>
      </c>
      <c r="D113" s="28">
        <v>69.680000000000007</v>
      </c>
      <c r="E113" s="34">
        <f t="shared" ref="E113:E115" si="18">D113*10.764</f>
        <v>750.03552000000002</v>
      </c>
      <c r="F113" s="28">
        <v>750</v>
      </c>
    </row>
    <row r="114" spans="1:6" x14ac:dyDescent="0.25">
      <c r="A114" s="28"/>
      <c r="B114" s="28">
        <v>3</v>
      </c>
      <c r="C114" s="28" t="s">
        <v>13</v>
      </c>
      <c r="D114" s="28">
        <v>69.680000000000007</v>
      </c>
      <c r="E114" s="34">
        <f t="shared" si="18"/>
        <v>750.03552000000002</v>
      </c>
      <c r="F114" s="28">
        <v>750</v>
      </c>
    </row>
    <row r="115" spans="1:6" x14ac:dyDescent="0.25">
      <c r="A115" s="28"/>
      <c r="B115" s="28">
        <v>4</v>
      </c>
      <c r="C115" s="28" t="s">
        <v>12</v>
      </c>
      <c r="D115" s="28">
        <v>88.42</v>
      </c>
      <c r="E115" s="34">
        <f t="shared" si="18"/>
        <v>951.75288</v>
      </c>
      <c r="F115" s="28">
        <v>952</v>
      </c>
    </row>
  </sheetData>
  <phoneticPr fontId="14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A5:R27"/>
  <sheetViews>
    <sheetView zoomScale="115" zoomScaleNormal="115" workbookViewId="0">
      <selection activeCell="C7" sqref="C7"/>
    </sheetView>
  </sheetViews>
  <sheetFormatPr defaultRowHeight="15" x14ac:dyDescent="0.25"/>
  <cols>
    <col min="8" max="8" width="18.28515625" customWidth="1"/>
    <col min="13" max="13" width="20" customWidth="1"/>
    <col min="15" max="15" width="14.42578125" customWidth="1"/>
    <col min="17" max="17" width="15.5703125" customWidth="1"/>
    <col min="18" max="18" width="14.5703125" customWidth="1"/>
  </cols>
  <sheetData>
    <row r="5" spans="1:18" x14ac:dyDescent="0.25">
      <c r="A5" s="1"/>
      <c r="B5" s="1"/>
      <c r="C5" s="1"/>
      <c r="D5" s="1"/>
      <c r="E5" s="1"/>
      <c r="F5" s="1"/>
      <c r="G5" s="1"/>
      <c r="H5" s="20"/>
      <c r="I5" s="1"/>
      <c r="J5" s="1"/>
      <c r="K5" s="1"/>
      <c r="L5" s="1"/>
      <c r="M5" s="21"/>
      <c r="N5" s="1"/>
      <c r="O5" s="21"/>
      <c r="P5" s="1"/>
      <c r="Q5" s="22"/>
      <c r="R5" s="19"/>
    </row>
    <row r="6" spans="1:18" x14ac:dyDescent="0.25">
      <c r="A6" s="1"/>
      <c r="B6" s="1"/>
      <c r="C6" s="1"/>
      <c r="D6" s="1"/>
      <c r="E6" s="1"/>
      <c r="F6" s="1"/>
      <c r="G6" s="1"/>
      <c r="H6" s="20"/>
      <c r="I6" s="1"/>
      <c r="J6" s="1"/>
      <c r="K6" s="1"/>
      <c r="L6" s="1"/>
      <c r="M6" s="21"/>
      <c r="N6" s="1"/>
      <c r="O6" s="21"/>
      <c r="P6" s="1"/>
      <c r="Q6" s="22"/>
      <c r="R6" s="19"/>
    </row>
    <row r="7" spans="1:18" x14ac:dyDescent="0.25">
      <c r="A7" s="1"/>
      <c r="B7" s="1"/>
      <c r="C7" s="1"/>
      <c r="D7" s="1"/>
      <c r="E7" s="1"/>
      <c r="F7" s="1"/>
      <c r="G7" s="1"/>
      <c r="H7" s="20"/>
      <c r="I7" s="1"/>
      <c r="J7" s="1"/>
      <c r="K7" s="1"/>
      <c r="L7" s="1"/>
      <c r="M7" s="21"/>
      <c r="N7" s="1"/>
      <c r="O7" s="21"/>
      <c r="P7" s="1"/>
      <c r="Q7" s="22"/>
      <c r="R7" s="19"/>
    </row>
    <row r="8" spans="1:18" x14ac:dyDescent="0.25">
      <c r="A8" s="1"/>
      <c r="B8" s="1"/>
      <c r="C8" s="1"/>
      <c r="D8" s="1"/>
      <c r="E8" s="1"/>
      <c r="F8" s="1"/>
      <c r="G8" s="1"/>
      <c r="H8" s="20"/>
      <c r="I8" s="1"/>
      <c r="J8" s="1"/>
      <c r="K8" s="1"/>
      <c r="L8" s="1"/>
      <c r="M8" s="21"/>
      <c r="N8" s="1"/>
      <c r="O8" s="21"/>
      <c r="P8" s="1"/>
      <c r="Q8" s="22"/>
      <c r="R8" s="19"/>
    </row>
    <row r="9" spans="1:18" x14ac:dyDescent="0.25">
      <c r="A9" s="1"/>
      <c r="B9" s="1"/>
      <c r="C9" s="1"/>
      <c r="D9" s="1"/>
      <c r="E9" s="1"/>
      <c r="F9" s="1"/>
      <c r="G9" s="1"/>
      <c r="H9" s="20"/>
      <c r="I9" s="1"/>
      <c r="J9" s="1"/>
      <c r="K9" s="1"/>
      <c r="L9" s="1"/>
      <c r="M9" s="21"/>
      <c r="N9" s="1"/>
      <c r="O9" s="21"/>
      <c r="P9" s="1"/>
      <c r="Q9" s="22"/>
      <c r="R9" s="19"/>
    </row>
    <row r="10" spans="1:1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A Wing</vt:lpstr>
      <vt:lpstr>B Wing</vt:lpstr>
      <vt:lpstr>B Wing (Sale)</vt:lpstr>
      <vt:lpstr>B Wing (Rehab)</vt:lpstr>
      <vt:lpstr>Total</vt:lpstr>
      <vt:lpstr>Rera</vt:lpstr>
      <vt:lpstr>Drawing</vt:lpstr>
      <vt:lpstr>Typical Floor</vt:lpstr>
      <vt:lpstr>IGR</vt:lpstr>
      <vt:lpstr>RR</vt:lpstr>
      <vt:lpstr>'B Wing'!Print_Area</vt:lpstr>
      <vt:lpstr>'B Wing (Rehab)'!Print_Area</vt:lpstr>
      <vt:lpstr>'B Wing (Sale)'!Print_Area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2024-06-26T04:58:16Z</dcterms:modified>
</cp:coreProperties>
</file>