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Kalbadevi\Neelam Agrawal\"/>
    </mc:Choice>
  </mc:AlternateContent>
  <xr:revisionPtr revIDLastSave="0" documentId="13_ncr:1_{6E4A9EB7-EFF9-4FF5-958D-2FFA90C249C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U8" i="4" l="1"/>
  <c r="O24" i="4" l="1"/>
  <c r="Z15" i="4"/>
  <c r="J26" i="4"/>
  <c r="J25" i="4"/>
  <c r="T7" i="4"/>
  <c r="U7" i="4"/>
  <c r="U6" i="4"/>
  <c r="T6" i="4"/>
  <c r="H21" i="4"/>
  <c r="H23" i="4" s="1"/>
  <c r="I19" i="4"/>
  <c r="Q12" i="4" l="1"/>
  <c r="P12" i="4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<sst xmlns="http://schemas.openxmlformats.org/spreadsheetml/2006/main" count="42" uniqueCount="30">
  <si>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</si>
  <si>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</si>
  <si>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</si>
  <si>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</si>
  <si>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</si>
  <si>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</si>
  <si>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</si>
  <si>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</si>
  <si>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</si>
  <si>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</si>
  <si>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</si>
  <si>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</si>
  <si>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</si>
  <si>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303, 3rd Floor, SHISHIRA Co-operative Housing Society Ltd, Yamuna Nagar, Village - Oshiwara, Andheri (West),</t>
  </si>
  <si>
    <t>ca</t>
  </si>
  <si>
    <t>bua</t>
  </si>
  <si>
    <t>fmv</t>
  </si>
  <si>
    <t>draft agreemetn  - 2.14 cr</t>
  </si>
  <si>
    <t>rate on ca</t>
  </si>
  <si>
    <t>oc - 2002</t>
  </si>
  <si>
    <t>23.01.2024</t>
  </si>
  <si>
    <t>14.12.22</t>
  </si>
  <si>
    <t>shishira</t>
  </si>
  <si>
    <t>ls - 2.25 cr</t>
  </si>
  <si>
    <t>mca</t>
  </si>
  <si>
    <t>bal</t>
  </si>
  <si>
    <t>loan - 1.75 cr</t>
  </si>
  <si>
    <t>desalinated</t>
  </si>
  <si>
    <t>parking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</si>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</sst>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134528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9E0D0-A7FC-4BB2-B551-F868C78B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440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287066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98B002-F736-4605-BED9-CADD3A1E9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31066" cy="8583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17</xdr:col>
      <xdr:colOff>287066</xdr:colOff>
      <xdr:row>48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E6E1E5-7D52-42DB-80DB-68924F85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431066" cy="8621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76187A-7570-43A9-96B6-F2646771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6022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268013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3827A-639E-4A77-A3D1-C262BBCB5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12013" cy="86022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08F94-2BCF-41F4-B528-8059571B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D6837-CAF7-4A80-A52C-31494A1D0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0B027-BCF8-4A25-82C8-2AF5F95C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391856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D89BC-FC8E-41AC-A5A4-0178A831C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35856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A2D8C5-CB97-40EA-A0EB-2A1982D58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2E9CDA-4DEA-426A-AB0D-FECC57DD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A96B86-B7B6-478F-9F7C-826AFB50F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106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125119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1B3A6-5812-44A2-9F0F-3373BCC68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69119" cy="860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344224</xdr:colOff>
      <xdr:row>46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9519D-B2BE-4A91-AB9E-BF86C519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488224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6"/>
  <sheetViews>
    <sheetView tabSelected="1" zoomScaleNormal="100" workbookViewId="0">
      <selection activeCell="Q17" sqref="Q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  <col min="22" max="22" width="11.5703125" customWidth="1"/>
  </cols>
  <sheetData>
    <row r="1" spans="1:26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6" x14ac:dyDescent="0.25">
      <c r="A2" s="4">
        <f t="shared" ref="A2:A15" si="0">N2</f>
        <v>0</v>
      </c>
      <c r="B2" s="4">
        <f t="shared" ref="B2:B15" si="1">Q2</f>
        <v>720</v>
      </c>
      <c r="C2" s="4">
        <f>B2*1.2</f>
        <v>864</v>
      </c>
      <c r="D2" s="4">
        <f t="shared" ref="D2:D13" si="2">C2*1.2</f>
        <v>1036.8</v>
      </c>
      <c r="E2" s="5">
        <f t="shared" ref="E2:E13" si="3">R2</f>
        <v>23500000</v>
      </c>
      <c r="F2" s="10">
        <f t="shared" ref="F2:F13" si="4">ROUND((E2/B2),0)</f>
        <v>32639</v>
      </c>
      <c r="G2" s="10">
        <f t="shared" ref="G2:G13" si="5">ROUND((E2/C2),0)</f>
        <v>27199</v>
      </c>
      <c r="H2" s="10">
        <f t="shared" ref="H2:H13" si="6">ROUND((E2/D2),0)</f>
        <v>22666</v>
      </c>
      <c r="I2" s="4" t="e">
        <f>#REF!</f>
        <v>#REF!</v>
      </c>
      <c r="J2" s="4" t="str">
        <f t="shared" ref="J2:J13" si="7">S2</f>
        <v>shishira</v>
      </c>
      <c r="O2">
        <v>0</v>
      </c>
      <c r="P2">
        <f t="shared" ref="P2:P12" si="8">O2/1.2</f>
        <v>0</v>
      </c>
      <c r="Q2">
        <v>720</v>
      </c>
      <c r="R2" s="2">
        <v>23500000</v>
      </c>
      <c r="S2" s="8" t="s">
        <v>22</v>
      </c>
      <c r="T2" s="8"/>
    </row>
    <row r="3" spans="1:26" x14ac:dyDescent="0.25">
      <c r="A3" s="4">
        <f t="shared" si="0"/>
        <v>0</v>
      </c>
      <c r="B3" s="4">
        <f t="shared" si="1"/>
        <v>1500</v>
      </c>
      <c r="C3" s="4">
        <f t="shared" ref="C3:C15" si="9">B3*1.2</f>
        <v>1800</v>
      </c>
      <c r="D3" s="4">
        <f t="shared" si="2"/>
        <v>2160</v>
      </c>
      <c r="E3" s="17">
        <f t="shared" si="3"/>
        <v>39000000</v>
      </c>
      <c r="F3" s="10">
        <f t="shared" si="4"/>
        <v>26000</v>
      </c>
      <c r="G3" s="10">
        <f t="shared" si="5"/>
        <v>21667</v>
      </c>
      <c r="H3" s="10">
        <f t="shared" si="6"/>
        <v>18056</v>
      </c>
      <c r="I3" s="4" t="e">
        <f>#REF!</f>
        <v>#REF!</v>
      </c>
      <c r="J3" s="4" t="str">
        <f t="shared" si="7"/>
        <v>shishira</v>
      </c>
      <c r="O3">
        <v>0</v>
      </c>
      <c r="P3">
        <f t="shared" si="8"/>
        <v>0</v>
      </c>
      <c r="Q3">
        <v>1500</v>
      </c>
      <c r="R3" s="2">
        <v>39000000</v>
      </c>
      <c r="S3" s="8" t="s">
        <v>22</v>
      </c>
      <c r="T3" s="8"/>
    </row>
    <row r="4" spans="1:26" x14ac:dyDescent="0.25">
      <c r="A4" s="4">
        <f t="shared" si="0"/>
        <v>0</v>
      </c>
      <c r="B4" s="4">
        <f t="shared" si="1"/>
        <v>579</v>
      </c>
      <c r="C4" s="4">
        <f t="shared" si="9"/>
        <v>694.8</v>
      </c>
      <c r="D4" s="4">
        <f t="shared" si="2"/>
        <v>833.75999999999988</v>
      </c>
      <c r="E4" s="17">
        <f t="shared" si="3"/>
        <v>19000000</v>
      </c>
      <c r="F4" s="10">
        <f t="shared" si="4"/>
        <v>32815</v>
      </c>
      <c r="G4" s="10">
        <f t="shared" si="5"/>
        <v>27346</v>
      </c>
      <c r="H4" s="10">
        <f t="shared" si="6"/>
        <v>22788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579</v>
      </c>
      <c r="R4" s="2">
        <v>19000000</v>
      </c>
      <c r="S4" s="8"/>
      <c r="T4" s="8"/>
    </row>
    <row r="5" spans="1:26" x14ac:dyDescent="0.25">
      <c r="A5" s="4">
        <f t="shared" si="0"/>
        <v>0</v>
      </c>
      <c r="B5" s="4">
        <f t="shared" si="1"/>
        <v>485</v>
      </c>
      <c r="C5" s="4">
        <f t="shared" si="9"/>
        <v>582</v>
      </c>
      <c r="D5" s="4">
        <f t="shared" si="2"/>
        <v>698.4</v>
      </c>
      <c r="E5" s="17">
        <f t="shared" si="3"/>
        <v>15500000</v>
      </c>
      <c r="F5" s="10">
        <f t="shared" si="4"/>
        <v>31959</v>
      </c>
      <c r="G5" s="10">
        <f t="shared" si="5"/>
        <v>26632</v>
      </c>
      <c r="H5" s="10">
        <f t="shared" si="6"/>
        <v>22194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485</v>
      </c>
      <c r="R5" s="2">
        <v>15500000</v>
      </c>
      <c r="S5" s="8"/>
      <c r="T5" s="8"/>
    </row>
    <row r="6" spans="1:26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17">
        <f t="shared" si="3"/>
        <v>19000000</v>
      </c>
      <c r="F6" s="10">
        <f t="shared" si="4"/>
        <v>27143</v>
      </c>
      <c r="G6" s="10">
        <f t="shared" si="5"/>
        <v>22619</v>
      </c>
      <c r="H6" s="10">
        <f t="shared" si="6"/>
        <v>18849</v>
      </c>
      <c r="I6" s="4" t="e">
        <f>#REF!</f>
        <v>#REF!</v>
      </c>
      <c r="J6" s="4">
        <f t="shared" si="7"/>
        <v>9</v>
      </c>
      <c r="O6">
        <v>0</v>
      </c>
      <c r="P6">
        <f t="shared" si="8"/>
        <v>0</v>
      </c>
      <c r="Q6">
        <v>700</v>
      </c>
      <c r="R6" s="2">
        <v>19000000</v>
      </c>
      <c r="S6" s="8">
        <v>9</v>
      </c>
      <c r="T6" s="16">
        <f>R6+1140000+30000</f>
        <v>20170000</v>
      </c>
      <c r="U6">
        <f>T6/Q6</f>
        <v>28814.285714285714</v>
      </c>
      <c r="V6" t="s">
        <v>20</v>
      </c>
    </row>
    <row r="7" spans="1:26" x14ac:dyDescent="0.25">
      <c r="A7" s="4">
        <f t="shared" si="0"/>
        <v>0</v>
      </c>
      <c r="B7" s="4">
        <f t="shared" si="1"/>
        <v>646</v>
      </c>
      <c r="C7" s="4">
        <f t="shared" si="9"/>
        <v>775.19999999999993</v>
      </c>
      <c r="D7" s="4">
        <f t="shared" si="2"/>
        <v>930.2399999999999</v>
      </c>
      <c r="E7" s="17">
        <f t="shared" si="3"/>
        <v>21000000</v>
      </c>
      <c r="F7" s="15">
        <f t="shared" si="4"/>
        <v>32508</v>
      </c>
      <c r="G7" s="10">
        <f t="shared" si="5"/>
        <v>27090</v>
      </c>
      <c r="H7" s="10">
        <f t="shared" si="6"/>
        <v>22575</v>
      </c>
      <c r="I7" s="4" t="e">
        <f>#REF!</f>
        <v>#REF!</v>
      </c>
      <c r="J7" s="4">
        <f t="shared" si="7"/>
        <v>1</v>
      </c>
      <c r="O7">
        <v>0</v>
      </c>
      <c r="P7">
        <f t="shared" si="8"/>
        <v>0</v>
      </c>
      <c r="Q7">
        <v>646</v>
      </c>
      <c r="R7" s="2">
        <v>21000000</v>
      </c>
      <c r="S7" s="8">
        <v>1</v>
      </c>
      <c r="T7" s="16">
        <f>R7+1260000+30000</f>
        <v>22290000</v>
      </c>
      <c r="U7">
        <f>T7/Q7</f>
        <v>34504.643962848299</v>
      </c>
      <c r="V7" t="s">
        <v>21</v>
      </c>
    </row>
    <row r="8" spans="1:26" x14ac:dyDescent="0.25">
      <c r="A8" s="4">
        <f t="shared" si="0"/>
        <v>0</v>
      </c>
      <c r="B8" s="4">
        <f t="shared" si="1"/>
        <v>1350</v>
      </c>
      <c r="C8" s="4">
        <f t="shared" si="9"/>
        <v>1620</v>
      </c>
      <c r="D8" s="4">
        <f t="shared" si="2"/>
        <v>1944</v>
      </c>
      <c r="E8" s="17">
        <f t="shared" si="3"/>
        <v>45000000</v>
      </c>
      <c r="F8" s="10">
        <f t="shared" si="4"/>
        <v>33333</v>
      </c>
      <c r="G8" s="10">
        <f t="shared" si="5"/>
        <v>27778</v>
      </c>
      <c r="H8" s="10">
        <f t="shared" si="6"/>
        <v>23148</v>
      </c>
      <c r="I8" s="4" t="e">
        <f>#REF!</f>
        <v>#REF!</v>
      </c>
      <c r="J8" s="4" t="str">
        <f t="shared" si="7"/>
        <v>shishira</v>
      </c>
      <c r="O8">
        <v>0</v>
      </c>
      <c r="P8">
        <f t="shared" si="8"/>
        <v>0</v>
      </c>
      <c r="Q8">
        <v>1350</v>
      </c>
      <c r="R8" s="2">
        <v>45000000</v>
      </c>
      <c r="S8" s="8" t="s">
        <v>22</v>
      </c>
      <c r="T8" s="8"/>
      <c r="U8">
        <f>U7*1.1</f>
        <v>37955.108359133133</v>
      </c>
    </row>
    <row r="9" spans="1:26" x14ac:dyDescent="0.25">
      <c r="A9" s="4">
        <f t="shared" si="0"/>
        <v>0</v>
      </c>
      <c r="B9" s="4">
        <f t="shared" si="1"/>
        <v>1325</v>
      </c>
      <c r="C9" s="4">
        <f t="shared" si="9"/>
        <v>1590</v>
      </c>
      <c r="D9" s="4">
        <f t="shared" si="2"/>
        <v>1908</v>
      </c>
      <c r="E9" s="17">
        <f t="shared" si="3"/>
        <v>50000000</v>
      </c>
      <c r="F9" s="15">
        <f t="shared" si="4"/>
        <v>37736</v>
      </c>
      <c r="G9" s="10">
        <f t="shared" si="5"/>
        <v>31447</v>
      </c>
      <c r="H9" s="10">
        <f t="shared" si="6"/>
        <v>26205</v>
      </c>
      <c r="I9" s="4" t="e">
        <f>#REF!</f>
        <v>#REF!</v>
      </c>
      <c r="J9" s="4" t="str">
        <f t="shared" si="7"/>
        <v>shishira</v>
      </c>
      <c r="O9">
        <v>0</v>
      </c>
      <c r="P9">
        <f t="shared" si="8"/>
        <v>0</v>
      </c>
      <c r="Q9">
        <v>1325</v>
      </c>
      <c r="R9" s="2">
        <v>50000000</v>
      </c>
      <c r="S9" s="8" t="s">
        <v>22</v>
      </c>
      <c r="T9" s="8"/>
    </row>
    <row r="10" spans="1:26" x14ac:dyDescent="0.25">
      <c r="A10" s="4">
        <f t="shared" si="0"/>
        <v>0</v>
      </c>
      <c r="B10" s="4">
        <f t="shared" si="1"/>
        <v>1500</v>
      </c>
      <c r="C10" s="4">
        <f t="shared" si="9"/>
        <v>1800</v>
      </c>
      <c r="D10" s="4">
        <f t="shared" si="2"/>
        <v>2160</v>
      </c>
      <c r="E10" s="17">
        <f t="shared" si="3"/>
        <v>40000000</v>
      </c>
      <c r="F10" s="10">
        <f t="shared" si="4"/>
        <v>26667</v>
      </c>
      <c r="G10" s="10">
        <f t="shared" si="5"/>
        <v>22222</v>
      </c>
      <c r="H10" s="10">
        <f t="shared" si="6"/>
        <v>18519</v>
      </c>
      <c r="I10" s="4" t="e">
        <f>#REF!</f>
        <v>#REF!</v>
      </c>
      <c r="J10" s="4" t="str">
        <f t="shared" si="7"/>
        <v>shishira</v>
      </c>
      <c r="O10">
        <v>0</v>
      </c>
      <c r="P10">
        <f t="shared" si="8"/>
        <v>0</v>
      </c>
      <c r="Q10">
        <v>1500</v>
      </c>
      <c r="R10" s="2">
        <v>40000000</v>
      </c>
      <c r="S10" s="8" t="s">
        <v>22</v>
      </c>
      <c r="T10" s="8"/>
    </row>
    <row r="11" spans="1:26" x14ac:dyDescent="0.25">
      <c r="A11" s="4">
        <f t="shared" si="0"/>
        <v>0</v>
      </c>
      <c r="B11" s="4">
        <f t="shared" si="1"/>
        <v>1900</v>
      </c>
      <c r="C11" s="4">
        <f t="shared" si="9"/>
        <v>2280</v>
      </c>
      <c r="D11" s="4">
        <f t="shared" si="2"/>
        <v>2736</v>
      </c>
      <c r="E11" s="17">
        <f t="shared" si="3"/>
        <v>47500000</v>
      </c>
      <c r="F11" s="10">
        <f t="shared" si="4"/>
        <v>25000</v>
      </c>
      <c r="G11" s="10">
        <f t="shared" si="5"/>
        <v>20833</v>
      </c>
      <c r="H11" s="10">
        <f t="shared" si="6"/>
        <v>17361</v>
      </c>
      <c r="I11" s="4" t="e">
        <f>#REF!</f>
        <v>#REF!</v>
      </c>
      <c r="J11" s="4" t="str">
        <f t="shared" si="7"/>
        <v>shishira</v>
      </c>
      <c r="O11">
        <v>0</v>
      </c>
      <c r="P11">
        <f t="shared" si="8"/>
        <v>0</v>
      </c>
      <c r="Q11">
        <v>1900</v>
      </c>
      <c r="R11" s="2">
        <v>47500000</v>
      </c>
      <c r="S11" s="8" t="s">
        <v>22</v>
      </c>
      <c r="T11" s="8"/>
    </row>
    <row r="12" spans="1:26" x14ac:dyDescent="0.25">
      <c r="A12" s="4">
        <f t="shared" si="0"/>
        <v>0</v>
      </c>
      <c r="B12" s="4">
        <f t="shared" si="1"/>
        <v>694.44444444444446</v>
      </c>
      <c r="C12" s="4">
        <f t="shared" si="9"/>
        <v>833.33333333333337</v>
      </c>
      <c r="D12" s="4">
        <f t="shared" si="2"/>
        <v>1000</v>
      </c>
      <c r="E12" s="17">
        <f t="shared" si="3"/>
        <v>26000000</v>
      </c>
      <c r="F12" s="15">
        <f t="shared" si="4"/>
        <v>37440</v>
      </c>
      <c r="G12" s="10">
        <f t="shared" si="5"/>
        <v>31200</v>
      </c>
      <c r="H12" s="10">
        <f t="shared" si="6"/>
        <v>26000</v>
      </c>
      <c r="I12" s="4" t="e">
        <f>#REF!</f>
        <v>#REF!</v>
      </c>
      <c r="J12" s="4" t="str">
        <f t="shared" si="7"/>
        <v>shishira</v>
      </c>
      <c r="O12">
        <v>1000</v>
      </c>
      <c r="P12">
        <f t="shared" si="8"/>
        <v>833.33333333333337</v>
      </c>
      <c r="Q12">
        <f t="shared" ref="Q12" si="10">P12/1.2</f>
        <v>694.44444444444446</v>
      </c>
      <c r="R12" s="2">
        <v>26000000</v>
      </c>
      <c r="S12" s="8" t="s">
        <v>22</v>
      </c>
      <c r="T12" s="8"/>
    </row>
    <row r="13" spans="1:26" x14ac:dyDescent="0.25">
      <c r="A13" s="4">
        <f t="shared" si="0"/>
        <v>0</v>
      </c>
      <c r="B13" s="4">
        <f t="shared" si="1"/>
        <v>1350</v>
      </c>
      <c r="C13" s="4">
        <f t="shared" si="9"/>
        <v>1620</v>
      </c>
      <c r="D13" s="4">
        <f t="shared" si="2"/>
        <v>1944</v>
      </c>
      <c r="E13" s="17">
        <f t="shared" si="3"/>
        <v>46000000</v>
      </c>
      <c r="F13" s="10">
        <f t="shared" si="4"/>
        <v>34074</v>
      </c>
      <c r="G13" s="10">
        <f t="shared" si="5"/>
        <v>28395</v>
      </c>
      <c r="H13" s="10">
        <f t="shared" si="6"/>
        <v>23663</v>
      </c>
      <c r="I13" s="4" t="e">
        <f>#REF!</f>
        <v>#REF!</v>
      </c>
      <c r="J13" s="4" t="str">
        <f t="shared" si="7"/>
        <v>shishira</v>
      </c>
      <c r="O13">
        <v>0</v>
      </c>
      <c r="P13">
        <f t="shared" ref="P13" si="11">O13/1.2</f>
        <v>0</v>
      </c>
      <c r="Q13">
        <v>1350</v>
      </c>
      <c r="R13" s="2">
        <v>46000000</v>
      </c>
      <c r="S13" s="8" t="s">
        <v>22</v>
      </c>
      <c r="T13" s="8"/>
    </row>
    <row r="14" spans="1:26" x14ac:dyDescent="0.25">
      <c r="A14" s="4">
        <f t="shared" si="0"/>
        <v>0</v>
      </c>
      <c r="B14" s="4">
        <f t="shared" si="1"/>
        <v>700</v>
      </c>
      <c r="C14" s="4">
        <f t="shared" si="9"/>
        <v>840</v>
      </c>
      <c r="D14" s="4">
        <f t="shared" ref="D14:D15" si="12">C14*1.2</f>
        <v>1008</v>
      </c>
      <c r="E14" s="17">
        <f t="shared" ref="E14:E15" si="13">R14</f>
        <v>25000000</v>
      </c>
      <c r="F14" s="10">
        <f t="shared" ref="F14:F15" si="14">ROUND((E14/B14),0)</f>
        <v>35714</v>
      </c>
      <c r="G14" s="10">
        <f t="shared" ref="G14:G15" si="15">ROUND((E14/C14),0)</f>
        <v>29762</v>
      </c>
      <c r="H14" s="10">
        <f t="shared" ref="H14:H15" si="16">ROUND((E14/D14),0)</f>
        <v>24802</v>
      </c>
      <c r="I14" s="4" t="e">
        <f>#REF!</f>
        <v>#REF!</v>
      </c>
      <c r="J14" s="4" t="str">
        <f t="shared" ref="J14:J15" si="17">S14</f>
        <v>shishira</v>
      </c>
      <c r="O14">
        <v>0</v>
      </c>
      <c r="P14">
        <f t="shared" ref="P14:P15" si="18">O14/1.2</f>
        <v>0</v>
      </c>
      <c r="Q14">
        <v>700</v>
      </c>
      <c r="R14" s="2">
        <v>25000000</v>
      </c>
      <c r="S14" s="8" t="s">
        <v>22</v>
      </c>
      <c r="T14" s="8"/>
    </row>
    <row r="15" spans="1:26" x14ac:dyDescent="0.25">
      <c r="A15" s="4">
        <f t="shared" si="0"/>
        <v>0</v>
      </c>
      <c r="B15" s="4">
        <f t="shared" si="1"/>
        <v>700</v>
      </c>
      <c r="C15" s="4">
        <f t="shared" si="9"/>
        <v>840</v>
      </c>
      <c r="D15" s="4">
        <f t="shared" si="12"/>
        <v>1008</v>
      </c>
      <c r="E15" s="17">
        <f t="shared" si="13"/>
        <v>27000000</v>
      </c>
      <c r="F15" s="10">
        <f t="shared" si="14"/>
        <v>38571</v>
      </c>
      <c r="G15" s="10">
        <f t="shared" si="15"/>
        <v>32143</v>
      </c>
      <c r="H15" s="10">
        <f t="shared" si="16"/>
        <v>26786</v>
      </c>
      <c r="I15" s="4" t="e">
        <f>#REF!</f>
        <v>#REF!</v>
      </c>
      <c r="J15" s="4" t="str">
        <f t="shared" si="17"/>
        <v>shishira</v>
      </c>
      <c r="O15">
        <v>0</v>
      </c>
      <c r="P15">
        <f t="shared" si="18"/>
        <v>0</v>
      </c>
      <c r="Q15">
        <v>700</v>
      </c>
      <c r="R15" s="2">
        <v>27000000</v>
      </c>
      <c r="S15" s="8" t="s">
        <v>22</v>
      </c>
      <c r="T15" s="8"/>
      <c r="Z15">
        <f>22500*1.45</f>
        <v>32625</v>
      </c>
    </row>
    <row r="17" spans="7:24" x14ac:dyDescent="0.25">
      <c r="G17" t="s">
        <v>13</v>
      </c>
    </row>
    <row r="18" spans="7:24" x14ac:dyDescent="0.25">
      <c r="G18" t="s">
        <v>14</v>
      </c>
      <c r="H18">
        <v>646</v>
      </c>
    </row>
    <row r="19" spans="7:24" x14ac:dyDescent="0.25">
      <c r="G19" t="s">
        <v>15</v>
      </c>
      <c r="H19">
        <v>775</v>
      </c>
      <c r="I19">
        <f>H19/H18</f>
        <v>1.1996904024767803</v>
      </c>
    </row>
    <row r="20" spans="7:24" x14ac:dyDescent="0.25">
      <c r="G20" t="s">
        <v>18</v>
      </c>
      <c r="H20">
        <v>35000</v>
      </c>
    </row>
    <row r="21" spans="7:24" x14ac:dyDescent="0.25">
      <c r="G21" t="s">
        <v>16</v>
      </c>
      <c r="H21">
        <f>H20*H18</f>
        <v>22610000</v>
      </c>
      <c r="N21" t="s">
        <v>24</v>
      </c>
      <c r="O21">
        <v>648</v>
      </c>
    </row>
    <row r="22" spans="7:24" x14ac:dyDescent="0.25">
      <c r="G22" s="6" t="s">
        <v>28</v>
      </c>
      <c r="H22" s="6">
        <v>1000000</v>
      </c>
      <c r="N22" t="s">
        <v>25</v>
      </c>
      <c r="O22">
        <v>25</v>
      </c>
    </row>
    <row r="23" spans="7:24" x14ac:dyDescent="0.25">
      <c r="G23" t="s">
        <v>29</v>
      </c>
      <c r="H23">
        <f>H22+H21</f>
        <v>23610000</v>
      </c>
      <c r="O23">
        <v>25</v>
      </c>
    </row>
    <row r="24" spans="7:24" x14ac:dyDescent="0.25">
      <c r="O24">
        <f>SUM(O21:O23)</f>
        <v>698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J25">
        <f>2.14*1.2</f>
        <v>2.5680000000000001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J26">
        <f>J25*75%</f>
        <v>1.9260000000000002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26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 t="s">
        <v>27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6B9EB-6CAD-4C36-9CEF-301219AD571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52C5B-6CBE-420E-AC72-0E3BB05BAE6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2024-07-02T07:34:49Z</dcterms:modified>
</cp:coreProperties>
</file>