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ASHOK TUKARAM PAWAR - Janseva\"/>
    </mc:Choice>
  </mc:AlternateContent>
  <xr:revisionPtr revIDLastSave="0" documentId="13_ncr:1_{19658B48-8948-4085-943E-7BFB497E5D4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3" i="15" l="1"/>
  <c r="S18" i="14"/>
  <c r="S17" i="14"/>
  <c r="G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<sst xmlns="http://schemas.openxmlformats.org/spreadsheetml/2006/main" count="50" uniqueCount="42">
  <si>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</si>
  <si>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</si>
  <si>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</si>
  <si>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</si>
  <si>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</si>
  <si>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</si>
  <si>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</si>
  <si>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</si>
  <si>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</si>
  <si>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</si>
  <si>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</si>
  <si>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</si>
  <si>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</si>
  <si>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</si>
  <si>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</si>
  <si>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</si>
  <si>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</si>
  <si>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</si>
  <si>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</si>
  <si>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</si>
  <si>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</si>
  <si>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</si>
  <si>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</si>
  <si>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</si>
  <si>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</si>
  <si>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</si>
  <si>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</si>
  <si>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</si>
  <si>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</si>
  <si>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</si>
  <si>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</si>
  <si>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</si>
  <si>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</si>
  <si>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</si>
  <si>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</si>
  <si>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</si>
  <si>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</si>
  <si>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</si>
  <si>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Janaseva Sahakari Bank ( Bhayander (East) Branch ) - MR ASHOK TUKARAM PAWAR</t>
  </si>
  <si>
    <t>Agree SBUA</t>
  </si>
  <si>
    <t>As per site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</si>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</sst>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1191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787D5-9180-4DF3-8425-DCE32441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35591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44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BCCF5-603E-49AA-9F15-8E3214AD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CB8A0-E065-4C02-BF2A-1A7CA2C4F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97653-C506-43F1-8680-00C69CB7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52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1516E-C3EE-4C26-BE7C-7CEB9043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105981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6E109F-8FE6-4B18-8B67-88BF9099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0381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X40" sqref="X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463</v>
      </c>
      <c r="C3" s="4">
        <f>B3*1.2</f>
        <v>555.6</v>
      </c>
      <c r="D3" s="4">
        <f t="shared" ref="D3:D14" si="2">C3*1.2</f>
        <v>666.72</v>
      </c>
      <c r="E3" s="5">
        <f t="shared" ref="E3:E14" si="3">R3</f>
        <v>4513980</v>
      </c>
      <c r="F3" s="9">
        <f t="shared" ref="F3:F14" si="4">ROUND((E3/B3),0)</f>
        <v>9749</v>
      </c>
      <c r="G3" s="9">
        <f t="shared" ref="G3:G14" si="5">ROUND((E3/C3),0)</f>
        <v>8125</v>
      </c>
      <c r="H3" s="9">
        <f t="shared" ref="H3:H14" si="6">ROUND((E3/D3),0)</f>
        <v>6770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463</v>
      </c>
      <c r="R3" s="2">
        <v>4513980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253.33333333333334</v>
      </c>
      <c r="C4" s="44">
        <f t="shared" ref="C4:C9" si="11">B4*1.2</f>
        <v>304</v>
      </c>
      <c r="D4" s="44">
        <f t="shared" ref="D4:D9" si="12">C4*1.2</f>
        <v>364.8</v>
      </c>
      <c r="E4" s="45">
        <f t="shared" ref="E4:E9" si="13">R4</f>
        <v>3100000</v>
      </c>
      <c r="F4" s="44">
        <f t="shared" ref="F4:F9" si="14">ROUND((E4/B4),0)</f>
        <v>12237</v>
      </c>
      <c r="G4" s="44">
        <f t="shared" ref="G4:G9" si="15">ROUND((E4/C4),0)</f>
        <v>10197</v>
      </c>
      <c r="H4" s="44">
        <f t="shared" ref="H4:H9" si="16">ROUND((E4/D4),0)</f>
        <v>8498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304</v>
      </c>
      <c r="Q4" s="46">
        <f t="shared" ref="Q4:Q9" si="18">P4/1.2</f>
        <v>253.33333333333334</v>
      </c>
      <c r="R4" s="47">
        <v>3100000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445</v>
      </c>
      <c r="C16" s="4">
        <f>B16*1.2</f>
        <v>534</v>
      </c>
      <c r="D16" s="4">
        <f t="shared" ref="D16:D28" si="34">C16*1.2</f>
        <v>640.79999999999995</v>
      </c>
      <c r="E16" s="5">
        <f t="shared" ref="E16:E28" si="35">R16</f>
        <v>3500000</v>
      </c>
      <c r="F16" s="9">
        <f t="shared" ref="F16:F28" si="36">ROUND((E16/B16),0)</f>
        <v>7865</v>
      </c>
      <c r="G16" s="9">
        <f t="shared" ref="G16:G28" si="37">ROUND((E16/C16),0)</f>
        <v>6554</v>
      </c>
      <c r="H16" s="9">
        <f t="shared" ref="H16:H28" si="38">ROUND((E16/D16),0)</f>
        <v>5462</v>
      </c>
      <c r="I16" s="4" t="e">
        <f>#REF!</f>
        <v>#REF!</v>
      </c>
      <c r="J16" s="4">
        <f t="shared" ref="J16:J28" si="39">S16</f>
        <v>0</v>
      </c>
      <c r="O16">
        <v>0</v>
      </c>
      <c r="P16">
        <v>534</v>
      </c>
      <c r="Q16">
        <f t="shared" ref="P16:Q28" si="40">P16/1.2</f>
        <v>445</v>
      </c>
      <c r="R16" s="2">
        <v>3500000</v>
      </c>
    </row>
    <row r="17" spans="1:24" x14ac:dyDescent="0.25">
      <c r="A17" s="4">
        <f t="shared" si="32"/>
        <v>0</v>
      </c>
      <c r="B17" s="4">
        <f t="shared" si="33"/>
        <v>420</v>
      </c>
      <c r="C17" s="4">
        <f t="shared" ref="C17:C28" si="41">B17*1.2</f>
        <v>504</v>
      </c>
      <c r="D17" s="4">
        <f t="shared" si="34"/>
        <v>604.79999999999995</v>
      </c>
      <c r="E17" s="5">
        <f t="shared" si="35"/>
        <v>5700000</v>
      </c>
      <c r="F17" s="9">
        <f t="shared" si="36"/>
        <v>13571</v>
      </c>
      <c r="G17" s="9">
        <f t="shared" si="37"/>
        <v>11310</v>
      </c>
      <c r="H17" s="9">
        <f t="shared" si="38"/>
        <v>9425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420</v>
      </c>
      <c r="R17" s="2">
        <v>5700000</v>
      </c>
    </row>
    <row r="18" spans="1:24" s="46" customFormat="1" x14ac:dyDescent="0.25">
      <c r="A18" s="44">
        <f t="shared" si="32"/>
        <v>0</v>
      </c>
      <c r="B18" s="44">
        <f t="shared" si="33"/>
        <v>416.66666666666669</v>
      </c>
      <c r="C18" s="44">
        <f t="shared" si="41"/>
        <v>500</v>
      </c>
      <c r="D18" s="44">
        <f t="shared" si="34"/>
        <v>600</v>
      </c>
      <c r="E18" s="45">
        <f t="shared" si="35"/>
        <v>6000000</v>
      </c>
      <c r="F18" s="44">
        <f t="shared" si="36"/>
        <v>14400</v>
      </c>
      <c r="G18" s="44">
        <f t="shared" si="37"/>
        <v>12000</v>
      </c>
      <c r="H18" s="44">
        <f t="shared" si="38"/>
        <v>10000</v>
      </c>
      <c r="I18" s="44" t="e">
        <f>#REF!</f>
        <v>#REF!</v>
      </c>
      <c r="J18" s="44">
        <f t="shared" si="39"/>
        <v>0</v>
      </c>
      <c r="O18" s="46">
        <v>0</v>
      </c>
      <c r="P18" s="46">
        <v>500</v>
      </c>
      <c r="Q18" s="46">
        <f t="shared" si="40"/>
        <v>416.66666666666669</v>
      </c>
      <c r="R18" s="47">
        <v>6000000</v>
      </c>
    </row>
    <row r="19" spans="1:24" s="46" customFormat="1" x14ac:dyDescent="0.25">
      <c r="A19" s="44">
        <f t="shared" si="32"/>
        <v>0</v>
      </c>
      <c r="B19" s="44">
        <f t="shared" si="33"/>
        <v>508.33333333333337</v>
      </c>
      <c r="C19" s="44">
        <f t="shared" si="41"/>
        <v>610</v>
      </c>
      <c r="D19" s="44">
        <f t="shared" si="34"/>
        <v>732</v>
      </c>
      <c r="E19" s="45">
        <f t="shared" si="35"/>
        <v>7200000</v>
      </c>
      <c r="F19" s="44">
        <f t="shared" si="36"/>
        <v>14164</v>
      </c>
      <c r="G19" s="44">
        <f t="shared" si="37"/>
        <v>11803</v>
      </c>
      <c r="H19" s="44">
        <f t="shared" si="38"/>
        <v>9836</v>
      </c>
      <c r="I19" s="44" t="e">
        <f>#REF!</f>
        <v>#REF!</v>
      </c>
      <c r="J19" s="44">
        <f t="shared" si="39"/>
        <v>0</v>
      </c>
      <c r="O19" s="46">
        <v>0</v>
      </c>
      <c r="P19" s="46">
        <v>610</v>
      </c>
      <c r="Q19" s="46">
        <f t="shared" si="40"/>
        <v>508.33333333333337</v>
      </c>
      <c r="R19" s="47">
        <v>7200000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E32" t="s">
        <v>39</v>
      </c>
      <c r="F32" s="7">
        <v>475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20</v>
      </c>
      <c r="X33" s="25">
        <v>2024</v>
      </c>
    </row>
    <row r="34" spans="5:25" ht="15.75" x14ac:dyDescent="0.25">
      <c r="E34" t="s">
        <v>32</v>
      </c>
      <c r="F34" s="7">
        <v>35.31</v>
      </c>
      <c r="G34">
        <f>F34*10.764</f>
        <v>380.07684</v>
      </c>
      <c r="S34" s="10"/>
      <c r="T34" s="10"/>
      <c r="U34" s="17" t="s">
        <v>18</v>
      </c>
      <c r="V34" s="23"/>
      <c r="W34" s="24">
        <f>W35-W33</f>
        <v>40</v>
      </c>
      <c r="X34" s="24">
        <v>2004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30</v>
      </c>
      <c r="X36" s="24"/>
    </row>
    <row r="37" spans="5:25" ht="15.75" x14ac:dyDescent="0.25">
      <c r="U37" s="17"/>
      <c r="V37" s="26"/>
      <c r="W37" s="27">
        <f>W36%</f>
        <v>0.3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1750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10750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380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4085000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3676500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3268000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8510.4166666666661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23" sqref="S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7:S18"/>
  <sheetViews>
    <sheetView topLeftCell="A6" workbookViewId="0">
      <selection activeCell="T17" sqref="T17"/>
    </sheetView>
  </sheetViews>
  <sheetFormatPr defaultRowHeight="15" x14ac:dyDescent="0.25"/>
  <sheetData>
    <row r="17" spans="18:19" x14ac:dyDescent="0.25">
      <c r="R17">
        <v>43.06</v>
      </c>
      <c r="S17">
        <f>R17*10.764</f>
        <v>463.49784</v>
      </c>
    </row>
    <row r="18" spans="18:19" x14ac:dyDescent="0.25">
      <c r="R18">
        <v>47.366</v>
      </c>
      <c r="S18">
        <f>R18*10.764</f>
        <v>509.84762399999994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3"/>
  <sheetViews>
    <sheetView zoomScaleNormal="100" workbookViewId="0">
      <selection activeCell="R26" sqref="R26"/>
    </sheetView>
  </sheetViews>
  <sheetFormatPr defaultRowHeight="15" x14ac:dyDescent="0.25"/>
  <sheetData>
    <row r="2" spans="1:19" x14ac:dyDescent="0.25">
      <c r="A2" s="6"/>
    </row>
    <row r="13" spans="1:19" x14ac:dyDescent="0.25">
      <c r="R13">
        <v>28.25</v>
      </c>
      <c r="S13">
        <f>R13*10.764</f>
        <v>304.08299999999997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4" sqref="X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2024-06-28T07:33:35Z</dcterms:modified>
</cp:coreProperties>
</file>