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580697D-EAC0-46F3-84A5-CBD7B282B4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5" l="1"/>
  <c r="B9" i="5"/>
  <c r="K9" i="5"/>
  <c r="H32" i="5" l="1"/>
  <c r="I36" i="5"/>
  <c r="I31" i="5" l="1"/>
  <c r="G39" i="5"/>
  <c r="M39" i="5"/>
  <c r="G38" i="5"/>
  <c r="I35" i="5"/>
  <c r="J43" i="5"/>
  <c r="K43" i="5" s="1"/>
  <c r="G43" i="5"/>
  <c r="J42" i="5"/>
  <c r="K42" i="5" s="1"/>
  <c r="G42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2" i="5" l="1"/>
  <c r="B24" i="5"/>
  <c r="B21" i="5"/>
  <c r="B20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<sst xmlns="http://schemas.openxmlformats.org/spreadsheetml/2006/main" count="26" uniqueCount="26">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</sst>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40</xdr:row>
      <xdr:rowOff>172537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DB7E66-C8AE-4E9C-9D2A-C70A0080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7792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B1EA6-5EFB-4AD5-9BC9-BB57011A9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40</xdr:row>
      <xdr:rowOff>77274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CC0FCE-2B24-44EA-8226-44ECDB03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3"/>
  <sheetViews>
    <sheetView tabSelected="1" workbookViewId="0">
      <selection activeCell="G22" sqref="G2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5"/>
      <c r="B4" s="16"/>
      <c r="C4" s="16"/>
      <c r="D4" s="16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1990</v>
      </c>
      <c r="C6" s="3"/>
      <c r="D6" s="2"/>
      <c r="I6" s="2">
        <v>1990</v>
      </c>
      <c r="J6" s="2">
        <v>2024</v>
      </c>
      <c r="K6" s="2">
        <f>J6-I6</f>
        <v>34</v>
      </c>
      <c r="L6" s="2">
        <f>K6-60</f>
        <v>-26</v>
      </c>
    </row>
    <row r="7" spans="1:12" ht="16.5" x14ac:dyDescent="0.3">
      <c r="A7" s="3" t="s">
        <v>6</v>
      </c>
      <c r="B7" s="3">
        <f>B5-B6</f>
        <v>34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-26</v>
      </c>
      <c r="C8" s="3"/>
      <c r="D8" s="2"/>
      <c r="H8" s="9"/>
      <c r="I8" s="10" t="s">
        <v>24</v>
      </c>
      <c r="J8" s="10" t="s">
        <v>23</v>
      </c>
      <c r="K8" s="10"/>
    </row>
    <row r="9" spans="1:12" ht="16.5" x14ac:dyDescent="0.3">
      <c r="A9" s="3" t="s">
        <v>7</v>
      </c>
      <c r="B9" s="5">
        <f>130*2500</f>
        <v>325000</v>
      </c>
      <c r="C9" s="5"/>
      <c r="D9" s="4"/>
      <c r="H9" s="9"/>
      <c r="I9" s="10"/>
      <c r="J9" s="10">
        <v>130</v>
      </c>
      <c r="K9" s="10">
        <f>10.31*10.764</f>
        <v>110.97684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H12" s="9"/>
      <c r="I12" s="10"/>
      <c r="J12" s="2"/>
      <c r="K12" s="2"/>
    </row>
    <row r="13" spans="1:12" ht="16.5" x14ac:dyDescent="0.3">
      <c r="A13" s="3" t="s">
        <v>10</v>
      </c>
      <c r="B13" s="3">
        <f>B12*B7/60</f>
        <v>51</v>
      </c>
      <c r="C13" s="3"/>
      <c r="D13" s="2"/>
    </row>
    <row r="14" spans="1:12" ht="16.5" x14ac:dyDescent="0.3">
      <c r="A14" s="3"/>
      <c r="B14" s="6">
        <f>B13%</f>
        <v>0.51</v>
      </c>
      <c r="C14" s="6"/>
      <c r="D14" s="12"/>
    </row>
    <row r="15" spans="1:12" ht="16.5" x14ac:dyDescent="0.3">
      <c r="A15" s="3" t="s">
        <v>11</v>
      </c>
      <c r="B15" s="5">
        <f>ROUND((B9*B14),0)</f>
        <v>165750</v>
      </c>
      <c r="C15" s="5"/>
      <c r="D15" s="5"/>
      <c r="I15" t="s">
        <v>25</v>
      </c>
    </row>
    <row r="16" spans="1:12" ht="16.5" x14ac:dyDescent="0.3">
      <c r="A16" s="3" t="s">
        <v>2</v>
      </c>
      <c r="B16" s="5">
        <v>130</v>
      </c>
      <c r="C16" s="5"/>
      <c r="D16" s="4"/>
      <c r="H16" s="9"/>
      <c r="I16" s="9">
        <v>132</v>
      </c>
      <c r="J16">
        <v>36000</v>
      </c>
      <c r="K16">
        <f>J16*I16</f>
        <v>4752000</v>
      </c>
    </row>
    <row r="17" spans="1:10" ht="16.5" x14ac:dyDescent="0.3">
      <c r="A17" s="3" t="s">
        <v>22</v>
      </c>
      <c r="B17" s="3">
        <v>35000</v>
      </c>
      <c r="C17" s="3"/>
      <c r="D17" s="2"/>
      <c r="H17" s="9"/>
      <c r="I17" s="9"/>
    </row>
    <row r="18" spans="1:10" ht="16.5" x14ac:dyDescent="0.3">
      <c r="A18" s="3" t="s">
        <v>12</v>
      </c>
      <c r="B18" s="5">
        <f>B17*B16</f>
        <v>4550000</v>
      </c>
      <c r="C18" s="5"/>
      <c r="D18" s="4"/>
      <c r="H18" s="9"/>
      <c r="I18" s="9"/>
    </row>
    <row r="19" spans="1:10" ht="16.5" x14ac:dyDescent="0.3">
      <c r="A19" s="7" t="s">
        <v>13</v>
      </c>
      <c r="B19" s="8">
        <f>B18-B15</f>
        <v>4384250</v>
      </c>
      <c r="C19" s="8"/>
      <c r="D19" s="8"/>
    </row>
    <row r="20" spans="1:10" ht="16.5" x14ac:dyDescent="0.3">
      <c r="A20" s="7" t="s">
        <v>14</v>
      </c>
      <c r="B20" s="8">
        <f>B19*0.9</f>
        <v>3945825</v>
      </c>
      <c r="C20" s="8"/>
      <c r="D20" s="8"/>
    </row>
    <row r="21" spans="1:10" ht="16.5" x14ac:dyDescent="0.3">
      <c r="A21" s="7" t="s">
        <v>15</v>
      </c>
      <c r="B21" s="8">
        <f>B19*0.8</f>
        <v>3507400</v>
      </c>
      <c r="C21" s="8"/>
      <c r="D21" s="8"/>
    </row>
    <row r="22" spans="1:10" ht="16.5" x14ac:dyDescent="0.3">
      <c r="A22" s="7" t="s">
        <v>16</v>
      </c>
      <c r="B22" s="8">
        <f>B19*0.045/12</f>
        <v>16440.9375</v>
      </c>
      <c r="C22" s="8"/>
      <c r="D22" s="8"/>
    </row>
    <row r="24" spans="1:10" x14ac:dyDescent="0.25">
      <c r="B24" s="1">
        <f>B19/130</f>
        <v>33725</v>
      </c>
      <c r="C24" s="1"/>
      <c r="J24" s="13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/>
      <c r="E31" s="17">
        <v>414</v>
      </c>
      <c r="F31" s="2">
        <v>3200000</v>
      </c>
      <c r="G31" s="2">
        <f t="shared" ref="G31:G36" si="0">F31/E31</f>
        <v>7729.4685990338166</v>
      </c>
      <c r="H31" s="2" t="e">
        <f t="shared" ref="H31:H36" si="1">F31/D31</f>
        <v>#DIV/0!</v>
      </c>
      <c r="I31" s="2">
        <f>D31/E31</f>
        <v>0</v>
      </c>
    </row>
    <row r="32" spans="1:10" x14ac:dyDescent="0.25">
      <c r="D32" s="2">
        <v>650</v>
      </c>
      <c r="E32" s="17"/>
      <c r="F32" s="2">
        <v>4200000</v>
      </c>
      <c r="G32" s="2" t="e">
        <f t="shared" si="0"/>
        <v>#DIV/0!</v>
      </c>
      <c r="H32" s="2">
        <f>F32/D32</f>
        <v>6461.5384615384619</v>
      </c>
      <c r="I32" s="2"/>
    </row>
    <row r="33" spans="2:13" x14ac:dyDescent="0.25">
      <c r="D33" s="2"/>
      <c r="E33" s="17"/>
      <c r="F33" s="4"/>
      <c r="G33" s="2" t="e">
        <f t="shared" si="0"/>
        <v>#DIV/0!</v>
      </c>
      <c r="H33" s="2" t="e">
        <f t="shared" si="1"/>
        <v>#DIV/0!</v>
      </c>
      <c r="I33" s="2" t="e">
        <f>D33/E33</f>
        <v>#DIV/0!</v>
      </c>
    </row>
    <row r="34" spans="2:13" x14ac:dyDescent="0.25">
      <c r="D34" s="2"/>
      <c r="E34" s="17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3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3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3" x14ac:dyDescent="0.25">
      <c r="E37" t="s">
        <v>21</v>
      </c>
    </row>
    <row r="38" spans="2:13" x14ac:dyDescent="0.25">
      <c r="B38">
        <v>1</v>
      </c>
      <c r="E38">
        <v>410</v>
      </c>
      <c r="F38">
        <v>2600000</v>
      </c>
      <c r="G38" s="2">
        <f>F38/E38</f>
        <v>6341.4634146341459</v>
      </c>
      <c r="H38">
        <v>455000</v>
      </c>
      <c r="I38">
        <v>30000</v>
      </c>
      <c r="J38" s="2">
        <f t="shared" ref="J38:J43" si="2">I38+H38+F38</f>
        <v>3085000</v>
      </c>
      <c r="K38" s="2">
        <f>J38/E38</f>
        <v>7524.3902439024387</v>
      </c>
      <c r="L38" s="4">
        <f>J38/719</f>
        <v>4290.6815020862305</v>
      </c>
      <c r="M38" s="2"/>
    </row>
    <row r="39" spans="2:13" x14ac:dyDescent="0.25">
      <c r="E39">
        <v>585</v>
      </c>
      <c r="F39">
        <v>2985500</v>
      </c>
      <c r="G39" s="2">
        <f>F39/E39</f>
        <v>5103.4188034188037</v>
      </c>
      <c r="H39">
        <v>948000</v>
      </c>
      <c r="I39">
        <v>30000</v>
      </c>
      <c r="J39" s="2">
        <f t="shared" si="2"/>
        <v>3963500</v>
      </c>
      <c r="K39" s="2">
        <f t="shared" ref="K39:K43" si="3">J39/E39</f>
        <v>6775.2136752136748</v>
      </c>
      <c r="L39" s="4" t="e">
        <f>J39/D39</f>
        <v>#DIV/0!</v>
      </c>
      <c r="M39" s="2" t="e">
        <f>F39/D39</f>
        <v>#DIV/0!</v>
      </c>
    </row>
    <row r="40" spans="2:13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</row>
    <row r="41" spans="2:13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3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3" x14ac:dyDescent="0.25">
      <c r="G43" s="14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2024-07-03T07:20:06Z</dcterms:modified>
</cp:coreProperties>
</file>