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une 2024\CHAMPABEN FUTERMAL KHUTER PROPOSED PURCHASER VIKRAM JAIN - CBI\"/>
    </mc:Choice>
  </mc:AlternateContent>
  <xr:revisionPtr revIDLastSave="0" documentId="13_ncr:1_{AAB9BC2E-9319-4208-999A-A15809646F76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T17" i="19" l="1"/>
  <c r="X11" i="18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Q23" i="4"/>
  <c r="B23" i="4" s="1"/>
  <c r="C23" i="4" s="1"/>
  <c r="D23" i="4" s="1"/>
  <c r="J23" i="4"/>
  <c r="I23" i="4"/>
  <c r="E23" i="4"/>
  <c r="A23" i="4"/>
  <c r="Q22" i="4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Q21" i="4"/>
  <c r="B21" i="4" s="1"/>
  <c r="C21" i="4" s="1"/>
  <c r="D21" i="4" s="1"/>
  <c r="J21" i="4"/>
  <c r="I21" i="4"/>
  <c r="E21" i="4"/>
  <c r="A21" i="4"/>
  <c r="Q20" i="4"/>
  <c r="B20" i="4" s="1"/>
  <c r="C20" i="4" s="1"/>
  <c r="J20" i="4"/>
  <c r="I20" i="4"/>
  <c r="E20" i="4"/>
  <c r="A20" i="4"/>
  <c r="Q19" i="4"/>
  <c r="B19" i="4" s="1"/>
  <c r="C19" i="4" s="1"/>
  <c r="D19" i="4" s="1"/>
  <c r="J19" i="4"/>
  <c r="I19" i="4"/>
  <c r="E19" i="4"/>
  <c r="A19" i="4"/>
  <c r="Q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Q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7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<sst xmlns="http://schemas.openxmlformats.org/spreadsheetml/2006/main" count="48" uniqueCount="42">
  <si>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</si>
  <si>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</si>
  <si>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</si>
  <si>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</si>
  <si>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</si>
  <si>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</si>
  <si>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</si>
  <si>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</si>
  <si>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</si>
  <si>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</si>
  <si>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</si>
  <si>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</si>
  <si>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</si>
  <si>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</si>
  <si>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</si>
  <si>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</si>
  <si>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</si>
  <si>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</si>
  <si>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</si>
  <si>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</si>
  <si>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</si>
  <si>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</si>
  <si>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</si>
  <si>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</si>
  <si>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</si>
  <si>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</si>
  <si>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</si>
  <si>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</si>
  <si>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</si>
  <si>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</si>
  <si>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</si>
  <si>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</si>
  <si>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</si>
  <si>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</si>
  <si>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</si>
  <si>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</si>
  <si>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</si>
  <si>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</si>
  <si>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</si>
  <si>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</si>
  <si>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Central Bank Of India ( Malad West Branch )  - CHAMPABEN FUTERMAL KHUTER PROPOSED PURCHASER VIKRAM JAIN</t>
  </si>
  <si>
    <t>Agree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</si>
</sst>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115507</xdr:colOff>
      <xdr:row>48</xdr:row>
      <xdr:rowOff>67897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F553B68-CB01-4B2D-B296-6BFDBFDE42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49907" cy="875469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201244</xdr:colOff>
      <xdr:row>51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3B4BCDF-C1DE-4F0C-8357-9C80015A3F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35644" cy="869753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315560</xdr:colOff>
      <xdr:row>46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D654FE9-1012-420C-ADDD-8B18207C16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49960" cy="864038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172665</xdr:colOff>
      <xdr:row>29</xdr:row>
      <xdr:rowOff>38803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5480FF8-2E14-44B0-8EE4-D67A4446EA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07065" cy="503942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248876</xdr:colOff>
      <xdr:row>35</xdr:row>
      <xdr:rowOff>48376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9070E51-0AD1-49D3-B5C9-072CC92CA6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783276" cy="538237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144086</xdr:colOff>
      <xdr:row>41</xdr:row>
      <xdr:rowOff>96353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6F93C50-B2BB-435C-AFA0-0FD4F21552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678486" cy="790685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220297</xdr:colOff>
      <xdr:row>38</xdr:row>
      <xdr:rowOff>162931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B3BB676-702F-4C3C-ADA6-B03A56287E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54697" cy="721143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48823</xdr:colOff>
      <xdr:row>43</xdr:row>
      <xdr:rowOff>20169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B80172A-7A71-47D6-9286-16006EC54F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583223" cy="80211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51"/>
  <sheetViews>
    <sheetView tabSelected="1" topLeftCell="A19" zoomScaleNormal="100" workbookViewId="0">
      <selection activeCell="O36" sqref="O36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366.66666666666669</v>
      </c>
      <c r="C3" s="4">
        <f>B3*1.2</f>
        <v>440</v>
      </c>
      <c r="D3" s="4">
        <f t="shared" ref="D3:D14" si="2">C3*1.2</f>
        <v>528</v>
      </c>
      <c r="E3" s="5">
        <f t="shared" ref="E3:E14" si="3">R3</f>
        <v>4450000</v>
      </c>
      <c r="F3" s="9">
        <f t="shared" ref="F3:F14" si="4">ROUND((E3/B3),0)</f>
        <v>12136</v>
      </c>
      <c r="G3" s="9">
        <f t="shared" ref="G3:G14" si="5">ROUND((E3/C3),0)</f>
        <v>10114</v>
      </c>
      <c r="H3" s="9">
        <f t="shared" ref="H3:H14" si="6">ROUND((E3/D3),0)</f>
        <v>8428</v>
      </c>
      <c r="I3" s="4" t="e">
        <f>#REF!</f>
        <v>#REF!</v>
      </c>
      <c r="J3" s="4">
        <f t="shared" ref="J3:J14" si="7">S3</f>
        <v>0</v>
      </c>
      <c r="O3">
        <v>0</v>
      </c>
      <c r="P3">
        <v>440</v>
      </c>
      <c r="Q3">
        <f t="shared" ref="P3:Q14" si="8">P3/1.2</f>
        <v>366.66666666666669</v>
      </c>
      <c r="R3" s="2">
        <v>4450000</v>
      </c>
    </row>
    <row r="4" spans="1:20" x14ac:dyDescent="0.25">
      <c r="A4" s="4">
        <f t="shared" ref="A4:A9" si="9">N4</f>
        <v>0</v>
      </c>
      <c r="B4" s="4">
        <f t="shared" ref="B4:B9" si="10">Q4</f>
        <v>546.66666666666674</v>
      </c>
      <c r="C4" s="4">
        <f t="shared" ref="C4:C9" si="11">B4*1.2</f>
        <v>656.00000000000011</v>
      </c>
      <c r="D4" s="4">
        <f t="shared" ref="D4:D9" si="12">C4*1.2</f>
        <v>787.20000000000016</v>
      </c>
      <c r="E4" s="5">
        <f t="shared" ref="E4:E9" si="13">R4</f>
        <v>6000000</v>
      </c>
      <c r="F4" s="9">
        <f t="shared" ref="F4:F9" si="14">ROUND((E4/B4),0)</f>
        <v>10976</v>
      </c>
      <c r="G4" s="9">
        <f t="shared" ref="G4:G9" si="15">ROUND((E4/C4),0)</f>
        <v>9146</v>
      </c>
      <c r="H4" s="9">
        <f t="shared" ref="H4:H9" si="16">ROUND((E4/D4),0)</f>
        <v>7622</v>
      </c>
      <c r="I4" s="4" t="e">
        <f>#REF!</f>
        <v>#REF!</v>
      </c>
      <c r="J4" s="4">
        <f t="shared" ref="J4:J9" si="17">S4</f>
        <v>0</v>
      </c>
      <c r="O4">
        <v>0</v>
      </c>
      <c r="P4">
        <v>656</v>
      </c>
      <c r="Q4">
        <f t="shared" ref="Q4:Q9" si="18">P4/1.2</f>
        <v>546.66666666666674</v>
      </c>
      <c r="R4" s="2">
        <v>6000000</v>
      </c>
    </row>
    <row r="5" spans="1:20" x14ac:dyDescent="0.25">
      <c r="A5" s="4">
        <f t="shared" si="9"/>
        <v>0</v>
      </c>
      <c r="B5" s="4">
        <f t="shared" si="10"/>
        <v>606</v>
      </c>
      <c r="C5" s="4">
        <f t="shared" si="11"/>
        <v>727.19999999999993</v>
      </c>
      <c r="D5" s="4">
        <f t="shared" si="12"/>
        <v>872.63999999999987</v>
      </c>
      <c r="E5" s="5">
        <f t="shared" si="13"/>
        <v>6935590</v>
      </c>
      <c r="F5" s="9">
        <f t="shared" si="14"/>
        <v>11445</v>
      </c>
      <c r="G5" s="9">
        <f t="shared" si="15"/>
        <v>9537</v>
      </c>
      <c r="H5" s="9">
        <f t="shared" si="16"/>
        <v>7948</v>
      </c>
      <c r="I5" s="4" t="e">
        <f>#REF!</f>
        <v>#REF!</v>
      </c>
      <c r="J5" s="4">
        <f t="shared" si="17"/>
        <v>0</v>
      </c>
      <c r="O5">
        <v>0</v>
      </c>
      <c r="P5">
        <f t="shared" ref="P4:P9" si="19">O5/1.2</f>
        <v>0</v>
      </c>
      <c r="Q5">
        <v>606</v>
      </c>
      <c r="R5" s="2">
        <v>6935590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9"/>
        <v>0</v>
      </c>
      <c r="Q6">
        <f t="shared" si="18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9"/>
        <v>0</v>
      </c>
      <c r="Q7">
        <f t="shared" si="18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9"/>
        <v>0</v>
      </c>
      <c r="Q8">
        <f t="shared" si="18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9"/>
        <v>0</v>
      </c>
      <c r="Q9">
        <f t="shared" si="18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8" si="32">N16</f>
        <v>0</v>
      </c>
      <c r="B16" s="4">
        <f t="shared" ref="B16:B28" si="33">Q16</f>
        <v>1013</v>
      </c>
      <c r="C16" s="4">
        <f>B16*1.2</f>
        <v>1215.5999999999999</v>
      </c>
      <c r="D16" s="4">
        <f t="shared" ref="D16:D28" si="34">C16*1.2</f>
        <v>1458.7199999999998</v>
      </c>
      <c r="E16" s="5">
        <f t="shared" ref="E16:E28" si="35">R16</f>
        <v>20000000</v>
      </c>
      <c r="F16" s="9">
        <f t="shared" ref="F16:F28" si="36">ROUND((E16/B16),0)</f>
        <v>19743</v>
      </c>
      <c r="G16" s="9">
        <f t="shared" ref="G16:G28" si="37">ROUND((E16/C16),0)</f>
        <v>16453</v>
      </c>
      <c r="H16" s="9">
        <f t="shared" ref="H16:H28" si="38">ROUND((E16/D16),0)</f>
        <v>13711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1013</v>
      </c>
      <c r="R16" s="2">
        <v>20000000</v>
      </c>
    </row>
    <row r="17" spans="1:24" x14ac:dyDescent="0.25">
      <c r="A17" s="4">
        <f t="shared" si="32"/>
        <v>0</v>
      </c>
      <c r="B17" s="4">
        <f t="shared" si="33"/>
        <v>1100</v>
      </c>
      <c r="C17" s="4">
        <f t="shared" ref="C17:C28" si="41">B17*1.2</f>
        <v>1320</v>
      </c>
      <c r="D17" s="4">
        <f t="shared" si="34"/>
        <v>1584</v>
      </c>
      <c r="E17" s="5">
        <f t="shared" si="35"/>
        <v>13000000</v>
      </c>
      <c r="F17" s="9">
        <f t="shared" si="36"/>
        <v>11818</v>
      </c>
      <c r="G17" s="9">
        <f t="shared" si="37"/>
        <v>9848</v>
      </c>
      <c r="H17" s="9">
        <f t="shared" si="38"/>
        <v>8207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1100</v>
      </c>
      <c r="R17" s="2">
        <v>13000000</v>
      </c>
    </row>
    <row r="18" spans="1:24" x14ac:dyDescent="0.25">
      <c r="A18" s="4">
        <f t="shared" si="32"/>
        <v>0</v>
      </c>
      <c r="B18" s="4">
        <f t="shared" si="33"/>
        <v>416.66666666666669</v>
      </c>
      <c r="C18" s="4">
        <f t="shared" si="41"/>
        <v>500</v>
      </c>
      <c r="D18" s="4">
        <f t="shared" si="34"/>
        <v>600</v>
      </c>
      <c r="E18" s="5">
        <f t="shared" si="35"/>
        <v>5000000</v>
      </c>
      <c r="F18" s="9">
        <f t="shared" si="36"/>
        <v>12000</v>
      </c>
      <c r="G18" s="9">
        <f t="shared" si="37"/>
        <v>10000</v>
      </c>
      <c r="H18" s="9">
        <f t="shared" si="38"/>
        <v>8333</v>
      </c>
      <c r="I18" s="4" t="e">
        <f>#REF!</f>
        <v>#REF!</v>
      </c>
      <c r="J18" s="4">
        <f t="shared" si="39"/>
        <v>0</v>
      </c>
      <c r="O18">
        <v>0</v>
      </c>
      <c r="P18">
        <v>500</v>
      </c>
      <c r="Q18">
        <f t="shared" si="40"/>
        <v>416.66666666666669</v>
      </c>
      <c r="R18" s="2">
        <v>5000000</v>
      </c>
    </row>
    <row r="19" spans="1:24" x14ac:dyDescent="0.25">
      <c r="A19" s="4">
        <f t="shared" si="32"/>
        <v>0</v>
      </c>
      <c r="B19" s="4">
        <f t="shared" si="33"/>
        <v>750</v>
      </c>
      <c r="C19" s="4">
        <f t="shared" si="41"/>
        <v>900</v>
      </c>
      <c r="D19" s="4">
        <f t="shared" si="34"/>
        <v>1080</v>
      </c>
      <c r="E19" s="5">
        <f t="shared" si="35"/>
        <v>10000000</v>
      </c>
      <c r="F19" s="9">
        <f t="shared" si="36"/>
        <v>13333</v>
      </c>
      <c r="G19" s="9">
        <f t="shared" si="37"/>
        <v>11111</v>
      </c>
      <c r="H19" s="9">
        <f t="shared" si="38"/>
        <v>9259</v>
      </c>
      <c r="I19" s="4" t="e">
        <f>#REF!</f>
        <v>#REF!</v>
      </c>
      <c r="J19" s="4">
        <f t="shared" si="39"/>
        <v>0</v>
      </c>
      <c r="O19">
        <v>0</v>
      </c>
      <c r="P19">
        <v>900</v>
      </c>
      <c r="Q19">
        <f t="shared" si="40"/>
        <v>750</v>
      </c>
      <c r="R19" s="2">
        <v>10000000</v>
      </c>
    </row>
    <row r="20" spans="1:24" x14ac:dyDescent="0.25">
      <c r="A20" s="4">
        <f t="shared" si="32"/>
        <v>0</v>
      </c>
      <c r="B20" s="4">
        <f t="shared" si="33"/>
        <v>1250</v>
      </c>
      <c r="C20" s="4">
        <f t="shared" si="41"/>
        <v>1500</v>
      </c>
      <c r="D20" s="4">
        <f t="shared" si="34"/>
        <v>1800</v>
      </c>
      <c r="E20" s="5">
        <f t="shared" si="35"/>
        <v>20000000</v>
      </c>
      <c r="F20" s="9">
        <f t="shared" si="36"/>
        <v>16000</v>
      </c>
      <c r="G20" s="9">
        <f t="shared" si="37"/>
        <v>13333</v>
      </c>
      <c r="H20" s="9">
        <f t="shared" si="38"/>
        <v>11111</v>
      </c>
      <c r="I20" s="4" t="e">
        <f>#REF!</f>
        <v>#REF!</v>
      </c>
      <c r="J20" s="4">
        <f t="shared" si="39"/>
        <v>0</v>
      </c>
      <c r="O20">
        <v>0</v>
      </c>
      <c r="P20">
        <v>1500</v>
      </c>
      <c r="Q20">
        <f t="shared" si="40"/>
        <v>1250</v>
      </c>
      <c r="R20" s="2">
        <v>20000000</v>
      </c>
    </row>
    <row r="21" spans="1:24" x14ac:dyDescent="0.25">
      <c r="A21" s="4">
        <f t="shared" si="32"/>
        <v>0</v>
      </c>
      <c r="B21" s="4">
        <f t="shared" si="33"/>
        <v>708.33333333333337</v>
      </c>
      <c r="C21" s="4">
        <f t="shared" si="41"/>
        <v>850</v>
      </c>
      <c r="D21" s="4">
        <f t="shared" si="34"/>
        <v>1020</v>
      </c>
      <c r="E21" s="5">
        <f t="shared" si="35"/>
        <v>8500000</v>
      </c>
      <c r="F21" s="9">
        <f t="shared" si="36"/>
        <v>12000</v>
      </c>
      <c r="G21" s="9">
        <f t="shared" si="37"/>
        <v>10000</v>
      </c>
      <c r="H21" s="9">
        <f t="shared" si="38"/>
        <v>8333</v>
      </c>
      <c r="I21" s="4" t="e">
        <f>#REF!</f>
        <v>#REF!</v>
      </c>
      <c r="J21" s="4">
        <f t="shared" si="39"/>
        <v>0</v>
      </c>
      <c r="O21">
        <v>0</v>
      </c>
      <c r="P21">
        <v>850</v>
      </c>
      <c r="Q21">
        <f t="shared" si="40"/>
        <v>708.33333333333337</v>
      </c>
      <c r="R21" s="2">
        <v>8500000</v>
      </c>
    </row>
    <row r="22" spans="1:24" x14ac:dyDescent="0.25">
      <c r="A22" s="4">
        <f t="shared" ref="A22:A24" si="42">N22</f>
        <v>0</v>
      </c>
      <c r="B22" s="4">
        <f t="shared" ref="B22:B24" si="43">Q22</f>
        <v>500</v>
      </c>
      <c r="C22" s="4">
        <f t="shared" ref="C22:C24" si="44">B22*1.2</f>
        <v>600</v>
      </c>
      <c r="D22" s="4">
        <f t="shared" ref="D22:D24" si="45">C22*1.2</f>
        <v>720</v>
      </c>
      <c r="E22" s="5">
        <f t="shared" ref="E22:E24" si="46">R22</f>
        <v>9000000</v>
      </c>
      <c r="F22" s="9">
        <f t="shared" ref="F22:F24" si="47">ROUND((E22/B22),0)</f>
        <v>18000</v>
      </c>
      <c r="G22" s="9">
        <f t="shared" ref="G22:G24" si="48">ROUND((E22/C22),0)</f>
        <v>15000</v>
      </c>
      <c r="H22" s="9">
        <f t="shared" ref="H22:H24" si="49">ROUND((E22/D22),0)</f>
        <v>12500</v>
      </c>
      <c r="I22" s="4" t="e">
        <f>#REF!</f>
        <v>#REF!</v>
      </c>
      <c r="J22" s="4">
        <f t="shared" ref="J22:J24" si="50">S22</f>
        <v>0</v>
      </c>
      <c r="O22">
        <v>0</v>
      </c>
      <c r="P22">
        <v>600</v>
      </c>
      <c r="Q22">
        <f t="shared" ref="Q22:Q24" si="51">P22/1.2</f>
        <v>500</v>
      </c>
      <c r="R22" s="2">
        <v>9000000</v>
      </c>
    </row>
    <row r="23" spans="1:24" x14ac:dyDescent="0.25">
      <c r="A23" s="4">
        <f t="shared" si="42"/>
        <v>0</v>
      </c>
      <c r="B23" s="4">
        <f t="shared" si="43"/>
        <v>512.5</v>
      </c>
      <c r="C23" s="4">
        <f t="shared" si="44"/>
        <v>615</v>
      </c>
      <c r="D23" s="4">
        <f t="shared" si="45"/>
        <v>738</v>
      </c>
      <c r="E23" s="5">
        <f t="shared" si="46"/>
        <v>9000000</v>
      </c>
      <c r="F23" s="9">
        <f t="shared" si="47"/>
        <v>17561</v>
      </c>
      <c r="G23" s="9">
        <f t="shared" si="48"/>
        <v>14634</v>
      </c>
      <c r="H23" s="9">
        <f t="shared" si="49"/>
        <v>12195</v>
      </c>
      <c r="I23" s="4" t="e">
        <f>#REF!</f>
        <v>#REF!</v>
      </c>
      <c r="J23" s="4">
        <f t="shared" si="50"/>
        <v>0</v>
      </c>
      <c r="O23">
        <v>0</v>
      </c>
      <c r="P23">
        <v>615</v>
      </c>
      <c r="Q23">
        <f t="shared" si="51"/>
        <v>512.5</v>
      </c>
      <c r="R23" s="2">
        <v>9000000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ref="P22:P24" si="52">O24/1.2</f>
        <v>0</v>
      </c>
      <c r="Q24">
        <f t="shared" si="51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16000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13500</v>
      </c>
      <c r="X31" s="22"/>
    </row>
    <row r="32" spans="1:24" ht="15.75" x14ac:dyDescent="0.25">
      <c r="E32" t="s">
        <v>41</v>
      </c>
      <c r="F32" s="7">
        <v>400</v>
      </c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15:24" ht="15.75" x14ac:dyDescent="0.25">
      <c r="S33" s="10"/>
      <c r="T33" s="10"/>
      <c r="U33" s="17" t="s">
        <v>17</v>
      </c>
      <c r="V33" s="23"/>
      <c r="W33" s="24">
        <f>X33-X34</f>
        <v>20</v>
      </c>
      <c r="X33" s="25">
        <v>2024</v>
      </c>
    </row>
    <row r="34" spans="15:24" ht="15.75" x14ac:dyDescent="0.25">
      <c r="S34" s="10"/>
      <c r="T34" s="10"/>
      <c r="U34" s="17" t="s">
        <v>18</v>
      </c>
      <c r="V34" s="23"/>
      <c r="W34" s="24">
        <f>W35-W33</f>
        <v>40</v>
      </c>
      <c r="X34" s="24">
        <v>2004</v>
      </c>
    </row>
    <row r="35" spans="15:24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15:24" ht="39" customHeight="1" x14ac:dyDescent="0.25">
      <c r="P36" s="42" t="s">
        <v>40</v>
      </c>
      <c r="Q36" s="42"/>
      <c r="R36" s="42"/>
      <c r="S36" s="42"/>
      <c r="T36" s="43"/>
      <c r="U36" s="21" t="s">
        <v>20</v>
      </c>
      <c r="V36" s="23"/>
      <c r="W36" s="24">
        <f>90*W33/W35</f>
        <v>30</v>
      </c>
      <c r="X36" s="24"/>
    </row>
    <row r="37" spans="15:24" ht="15.75" x14ac:dyDescent="0.25">
      <c r="U37" s="17"/>
      <c r="V37" s="26"/>
      <c r="W37" s="27">
        <f>W36%</f>
        <v>0.3</v>
      </c>
      <c r="X37" s="27"/>
    </row>
    <row r="38" spans="15:24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750</v>
      </c>
      <c r="X38" s="22"/>
    </row>
    <row r="39" spans="15:24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1750</v>
      </c>
      <c r="X39" s="22"/>
    </row>
    <row r="40" spans="15:24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13500</v>
      </c>
      <c r="X40" s="22"/>
    </row>
    <row r="41" spans="15:24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15:24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15250</v>
      </c>
      <c r="X42" s="22"/>
    </row>
    <row r="43" spans="15:24" ht="15.75" x14ac:dyDescent="0.25">
      <c r="S43" s="10"/>
      <c r="T43" s="10"/>
      <c r="U43" s="23"/>
      <c r="V43" s="23"/>
      <c r="W43" s="24"/>
      <c r="X43" s="24"/>
    </row>
    <row r="44" spans="15:24" ht="15.75" x14ac:dyDescent="0.25">
      <c r="S44" s="10"/>
      <c r="T44" s="10"/>
      <c r="U44" s="28" t="s">
        <v>38</v>
      </c>
      <c r="V44" s="30"/>
      <c r="W44" s="25">
        <v>400</v>
      </c>
      <c r="X44" s="24"/>
    </row>
    <row r="45" spans="15:24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6100000</v>
      </c>
      <c r="X45" s="33"/>
    </row>
    <row r="46" spans="15:24" ht="15.75" x14ac:dyDescent="0.25">
      <c r="S46" s="11"/>
      <c r="T46" s="10"/>
      <c r="U46" s="17" t="s">
        <v>25</v>
      </c>
      <c r="V46" s="23"/>
      <c r="W46" s="34">
        <f>W45*0.9</f>
        <v>5490000</v>
      </c>
      <c r="X46" s="35"/>
    </row>
    <row r="47" spans="15:24" ht="15.75" x14ac:dyDescent="0.25">
      <c r="S47" s="10"/>
      <c r="T47" s="10"/>
      <c r="U47" s="17" t="s">
        <v>26</v>
      </c>
      <c r="V47" s="23"/>
      <c r="W47" s="34">
        <f>W45*0.8</f>
        <v>4880000</v>
      </c>
      <c r="X47" s="34"/>
    </row>
    <row r="48" spans="15:24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27</v>
      </c>
      <c r="V49" s="38"/>
      <c r="W49" s="39">
        <f>W30*W44</f>
        <v>1000000</v>
      </c>
      <c r="X49" s="39"/>
    </row>
    <row r="50" spans="21:24" ht="15.75" x14ac:dyDescent="0.25">
      <c r="U50" s="17" t="s">
        <v>28</v>
      </c>
      <c r="V50" s="23"/>
      <c r="W50" s="36"/>
      <c r="X50" s="36"/>
    </row>
    <row r="51" spans="21:24" ht="15.75" x14ac:dyDescent="0.25">
      <c r="U51" s="40" t="s">
        <v>29</v>
      </c>
      <c r="V51" s="36"/>
      <c r="W51" s="34">
        <f>W45*0.025/12</f>
        <v>12708.333333333334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R12" sqref="R1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S8" sqref="S8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S20" sqref="S20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R17" sqref="R1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W11:X11"/>
  <sheetViews>
    <sheetView topLeftCell="F1" zoomScaleNormal="100" workbookViewId="0">
      <selection activeCell="Y16" sqref="Y16"/>
    </sheetView>
  </sheetViews>
  <sheetFormatPr defaultRowHeight="15" x14ac:dyDescent="0.25"/>
  <sheetData>
    <row r="11" spans="23:24" x14ac:dyDescent="0.25">
      <c r="W11">
        <v>40.89</v>
      </c>
      <c r="X11">
        <f>W11*10.764</f>
        <v>440.13995999999997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T17"/>
  <sheetViews>
    <sheetView workbookViewId="0">
      <selection activeCell="T17" sqref="T17"/>
    </sheetView>
  </sheetViews>
  <sheetFormatPr defaultRowHeight="15" x14ac:dyDescent="0.25"/>
  <sheetData>
    <row r="1" spans="1:1" x14ac:dyDescent="0.25">
      <c r="A1" s="6"/>
    </row>
    <row r="17" spans="19:20" x14ac:dyDescent="0.25">
      <c r="S17">
        <v>60.9</v>
      </c>
      <c r="T17">
        <f>S17*10.764</f>
        <v>655.52759999999989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S25" sqref="S2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2024-06-25T10:06:44Z</dcterms:modified>
</cp:coreProperties>
</file>