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Corporate Finance Branch (Fort)\Chemtrols Industries - tulsiani chamber\"/>
    </mc:Choice>
  </mc:AlternateContent>
  <xr:revisionPtr revIDLastSave="0" documentId="13_ncr:1_{D2113949-7AF6-4C30-87AE-DE8A262328A6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11" i="4" l="1"/>
  <c r="V11" i="4"/>
  <c r="U11" i="4"/>
  <c r="P20" i="4"/>
  <c r="H21" i="4"/>
  <c r="P19" i="4"/>
  <c r="N19" i="4"/>
  <c r="Q12" i="4" l="1"/>
  <c r="Q11" i="4"/>
  <c r="Q10" i="4"/>
  <c r="Q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<sst xmlns="http://schemas.openxmlformats.org/spreadsheetml/2006/main" count="145" uniqueCount="25">
  <si>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</si>
  <si>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</si>
  <si>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</si>
  <si>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</si>
  <si>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</si>
  <si>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</si>
  <si>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</si>
  <si>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</si>
  <si>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</si>
  <si>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</si>
  <si>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</si>
  <si>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</si>
  <si>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</si>
  <si>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O. No. 910, 9th floor, Tulsiani chamber, nariman point</t>
  </si>
  <si>
    <t>mca</t>
  </si>
  <si>
    <t>35000 to 40000 on ca</t>
  </si>
  <si>
    <t>rate</t>
  </si>
  <si>
    <t>fmv</t>
  </si>
  <si>
    <t>bua</t>
  </si>
  <si>
    <t>oc - 1979</t>
  </si>
  <si>
    <t>21.06.24</t>
  </si>
  <si>
    <t>22.06.24</t>
  </si>
  <si>
    <t>03.05.24</t>
  </si>
  <si>
    <t>04.08.22</t>
  </si>
  <si>
    <t>Tulsiani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</si>
</sst>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182277</xdr:colOff>
      <xdr:row>45</xdr:row>
      <xdr:rowOff>20185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B814D1-A7D6-4720-921A-F92DF720F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26277" cy="81354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5D8085-D017-4B23-B073-21AF87910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153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409575</xdr:colOff>
      <xdr:row>46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F353BD-0FEC-42BF-A531-102A64046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087975" cy="8486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306119</xdr:colOff>
      <xdr:row>49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0BD3A5-02F8-4089-9777-66B6BF3EC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50119" cy="8297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334698</xdr:colOff>
      <xdr:row>43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F3B563-447C-45D6-8E99-8F6E6644E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78698" cy="8173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182277</xdr:colOff>
      <xdr:row>45</xdr:row>
      <xdr:rowOff>172597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C0312D-2CF8-47AC-9C56-4BFA941A4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26277" cy="82212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163224</xdr:colOff>
      <xdr:row>47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BEB2EA-2910-4019-97DB-93693F42D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07224" cy="77544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77487</xdr:colOff>
      <xdr:row>42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8AEF2F-A0CB-40DE-853A-EC17B1713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221487" cy="8173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201329</xdr:colOff>
      <xdr:row>41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D3A5A6-7DD3-4898-84C8-C3A28B9EB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45329" cy="77449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757942-7119-438C-A1A5-86F22FDD8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15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B4D253-3DA6-45F3-AC29-73A7F49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286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6"/>
  <sheetViews>
    <sheetView tabSelected="1" topLeftCell="E1" zoomScaleNormal="100" workbookViewId="0">
      <selection activeCell="I28" sqref="I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5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5" x14ac:dyDescent="0.25">
      <c r="A2" s="4">
        <f t="shared" ref="A2:A15" si="0">N2</f>
        <v>0</v>
      </c>
      <c r="B2" s="4">
        <f t="shared" ref="B2:B15" si="1">Q2</f>
        <v>725</v>
      </c>
      <c r="C2" s="4">
        <f>B2*1.2</f>
        <v>870</v>
      </c>
      <c r="D2" s="4">
        <f t="shared" ref="D2:D13" si="2">C2*1.2</f>
        <v>1044</v>
      </c>
      <c r="E2" s="5">
        <f t="shared" ref="E2:E13" si="3">R2</f>
        <v>25400000</v>
      </c>
      <c r="F2" s="10">
        <f t="shared" ref="F2:F13" si="4">ROUND((E2/B2),0)</f>
        <v>35034</v>
      </c>
      <c r="G2" s="10">
        <f t="shared" ref="G2:G13" si="5">ROUND((E2/C2),0)</f>
        <v>29195</v>
      </c>
      <c r="H2" s="10">
        <f t="shared" ref="H2:H13" si="6">ROUND((E2/D2),0)</f>
        <v>24330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725</v>
      </c>
      <c r="R2" s="2">
        <v>25400000</v>
      </c>
      <c r="S2" s="8"/>
      <c r="T2" s="8"/>
    </row>
    <row r="3" spans="1:25" x14ac:dyDescent="0.25">
      <c r="A3" s="4">
        <f t="shared" si="0"/>
        <v>0</v>
      </c>
      <c r="B3" s="4">
        <f t="shared" si="1"/>
        <v>1000</v>
      </c>
      <c r="C3" s="4">
        <f t="shared" ref="C3:C15" si="9">B3*1.2</f>
        <v>1200</v>
      </c>
      <c r="D3" s="4">
        <f t="shared" si="2"/>
        <v>1440</v>
      </c>
      <c r="E3" s="16">
        <f t="shared" si="3"/>
        <v>40000000</v>
      </c>
      <c r="F3" s="10">
        <f t="shared" si="4"/>
        <v>40000</v>
      </c>
      <c r="G3" s="10">
        <f t="shared" si="5"/>
        <v>33333</v>
      </c>
      <c r="H3" s="10">
        <f t="shared" si="6"/>
        <v>27778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1000</v>
      </c>
      <c r="R3" s="2">
        <v>40000000</v>
      </c>
      <c r="S3" s="8"/>
      <c r="T3" s="8"/>
    </row>
    <row r="4" spans="1:25" x14ac:dyDescent="0.25">
      <c r="A4" s="4">
        <f t="shared" si="0"/>
        <v>0</v>
      </c>
      <c r="B4" s="4">
        <f t="shared" si="1"/>
        <v>655</v>
      </c>
      <c r="C4" s="4">
        <f t="shared" si="9"/>
        <v>786</v>
      </c>
      <c r="D4" s="4">
        <f t="shared" si="2"/>
        <v>943.19999999999993</v>
      </c>
      <c r="E4" s="16">
        <f t="shared" si="3"/>
        <v>24900000</v>
      </c>
      <c r="F4" s="10">
        <f t="shared" si="4"/>
        <v>38015</v>
      </c>
      <c r="G4" s="10">
        <f t="shared" si="5"/>
        <v>31679</v>
      </c>
      <c r="H4" s="10">
        <f t="shared" si="6"/>
        <v>26399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655</v>
      </c>
      <c r="R4" s="2">
        <v>24900000</v>
      </c>
      <c r="S4" s="8"/>
      <c r="T4" s="8"/>
    </row>
    <row r="5" spans="1:25" x14ac:dyDescent="0.25">
      <c r="A5" s="4">
        <f t="shared" si="0"/>
        <v>0</v>
      </c>
      <c r="B5" s="4">
        <f t="shared" si="1"/>
        <v>3000</v>
      </c>
      <c r="C5" s="4">
        <f t="shared" si="9"/>
        <v>3600</v>
      </c>
      <c r="D5" s="4">
        <f t="shared" si="2"/>
        <v>4320</v>
      </c>
      <c r="E5" s="16">
        <f t="shared" si="3"/>
        <v>180000000</v>
      </c>
      <c r="F5" s="10">
        <f t="shared" si="4"/>
        <v>60000</v>
      </c>
      <c r="G5" s="10">
        <f t="shared" si="5"/>
        <v>50000</v>
      </c>
      <c r="H5" s="10">
        <f t="shared" si="6"/>
        <v>41667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3000</v>
      </c>
      <c r="R5" s="2">
        <v>180000000</v>
      </c>
      <c r="S5" s="8"/>
      <c r="T5" s="8"/>
    </row>
    <row r="6" spans="1:25" x14ac:dyDescent="0.25">
      <c r="A6" s="4">
        <f t="shared" si="0"/>
        <v>0</v>
      </c>
      <c r="B6" s="4">
        <f t="shared" si="1"/>
        <v>1075</v>
      </c>
      <c r="C6" s="4">
        <f t="shared" si="9"/>
        <v>1290</v>
      </c>
      <c r="D6" s="4">
        <f t="shared" si="2"/>
        <v>1548</v>
      </c>
      <c r="E6" s="16">
        <f t="shared" si="3"/>
        <v>48400000</v>
      </c>
      <c r="F6" s="10">
        <f t="shared" si="4"/>
        <v>45023</v>
      </c>
      <c r="G6" s="10">
        <f t="shared" si="5"/>
        <v>37519</v>
      </c>
      <c r="H6" s="10">
        <f t="shared" si="6"/>
        <v>31266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1075</v>
      </c>
      <c r="R6" s="2">
        <v>48400000</v>
      </c>
      <c r="S6" s="8"/>
      <c r="T6" s="8"/>
    </row>
    <row r="7" spans="1:25" x14ac:dyDescent="0.25">
      <c r="A7" s="4">
        <f t="shared" si="0"/>
        <v>0</v>
      </c>
      <c r="B7" s="4">
        <f t="shared" si="1"/>
        <v>1325</v>
      </c>
      <c r="C7" s="4">
        <f t="shared" si="9"/>
        <v>1590</v>
      </c>
      <c r="D7" s="4">
        <f t="shared" si="2"/>
        <v>1908</v>
      </c>
      <c r="E7" s="16">
        <f t="shared" si="3"/>
        <v>66300000</v>
      </c>
      <c r="F7" s="10">
        <f t="shared" si="4"/>
        <v>50038</v>
      </c>
      <c r="G7" s="15">
        <f t="shared" si="5"/>
        <v>41698</v>
      </c>
      <c r="H7" s="10">
        <f t="shared" si="6"/>
        <v>34748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1325</v>
      </c>
      <c r="R7" s="2">
        <v>66300000</v>
      </c>
      <c r="S7" s="8"/>
      <c r="T7" s="8"/>
    </row>
    <row r="8" spans="1:25" x14ac:dyDescent="0.25">
      <c r="A8" s="4">
        <f t="shared" si="0"/>
        <v>0</v>
      </c>
      <c r="B8" s="4">
        <f t="shared" si="1"/>
        <v>525</v>
      </c>
      <c r="C8" s="4">
        <f t="shared" si="9"/>
        <v>630</v>
      </c>
      <c r="D8" s="4">
        <f t="shared" si="2"/>
        <v>756</v>
      </c>
      <c r="E8" s="16">
        <f t="shared" si="3"/>
        <v>26000000</v>
      </c>
      <c r="F8" s="10">
        <f t="shared" si="4"/>
        <v>49524</v>
      </c>
      <c r="G8" s="15">
        <f t="shared" si="5"/>
        <v>41270</v>
      </c>
      <c r="H8" s="10">
        <f t="shared" si="6"/>
        <v>34392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525</v>
      </c>
      <c r="R8" s="2">
        <v>26000000</v>
      </c>
      <c r="S8" s="8"/>
      <c r="T8" s="8"/>
    </row>
    <row r="9" spans="1:25" x14ac:dyDescent="0.25">
      <c r="A9" s="4">
        <f t="shared" si="0"/>
        <v>0</v>
      </c>
      <c r="B9" s="4">
        <f t="shared" si="1"/>
        <v>395.83333333333337</v>
      </c>
      <c r="C9" s="4">
        <f t="shared" si="9"/>
        <v>475</v>
      </c>
      <c r="D9" s="4">
        <f t="shared" si="2"/>
        <v>570</v>
      </c>
      <c r="E9" s="16">
        <f t="shared" si="3"/>
        <v>23000000</v>
      </c>
      <c r="F9" s="10">
        <f t="shared" si="4"/>
        <v>58105</v>
      </c>
      <c r="G9" s="10">
        <f t="shared" si="5"/>
        <v>48421</v>
      </c>
      <c r="H9" s="10">
        <f t="shared" si="6"/>
        <v>40351</v>
      </c>
      <c r="I9" s="10" t="e">
        <f>#REF!</f>
        <v>#REF!</v>
      </c>
      <c r="J9" s="4" t="str">
        <f t="shared" si="7"/>
        <v>21.06.24</v>
      </c>
      <c r="O9">
        <v>0</v>
      </c>
      <c r="P9">
        <v>475</v>
      </c>
      <c r="Q9">
        <f t="shared" ref="Q2:Q12" si="10">P9/1.2</f>
        <v>395.83333333333337</v>
      </c>
      <c r="R9" s="2">
        <v>23000000</v>
      </c>
      <c r="S9" s="8" t="s">
        <v>20</v>
      </c>
      <c r="T9" s="8"/>
    </row>
    <row r="10" spans="1:25" x14ac:dyDescent="0.25">
      <c r="A10" s="4">
        <f t="shared" si="0"/>
        <v>0</v>
      </c>
      <c r="B10" s="4">
        <f t="shared" si="1"/>
        <v>500</v>
      </c>
      <c r="C10" s="4">
        <f t="shared" si="9"/>
        <v>600</v>
      </c>
      <c r="D10" s="4">
        <f t="shared" si="2"/>
        <v>720</v>
      </c>
      <c r="E10" s="16">
        <f t="shared" si="3"/>
        <v>26500000</v>
      </c>
      <c r="F10" s="10">
        <f t="shared" si="4"/>
        <v>53000</v>
      </c>
      <c r="G10" s="10">
        <f t="shared" si="5"/>
        <v>44167</v>
      </c>
      <c r="H10" s="10">
        <f t="shared" si="6"/>
        <v>36806</v>
      </c>
      <c r="I10" s="10" t="e">
        <f>#REF!</f>
        <v>#REF!</v>
      </c>
      <c r="J10" s="4" t="str">
        <f t="shared" si="7"/>
        <v>22.06.24</v>
      </c>
      <c r="O10">
        <v>0</v>
      </c>
      <c r="P10">
        <v>600</v>
      </c>
      <c r="Q10">
        <f t="shared" si="10"/>
        <v>500</v>
      </c>
      <c r="R10" s="2">
        <v>26500000</v>
      </c>
      <c r="S10" s="8" t="s">
        <v>21</v>
      </c>
      <c r="T10" s="8"/>
    </row>
    <row r="11" spans="1:25" x14ac:dyDescent="0.25">
      <c r="A11" s="4">
        <f t="shared" si="0"/>
        <v>0</v>
      </c>
      <c r="B11" s="4">
        <f t="shared" si="1"/>
        <v>362.5</v>
      </c>
      <c r="C11" s="4">
        <f t="shared" si="9"/>
        <v>435</v>
      </c>
      <c r="D11" s="4">
        <f t="shared" si="2"/>
        <v>522</v>
      </c>
      <c r="E11" s="16">
        <f t="shared" si="3"/>
        <v>13850000</v>
      </c>
      <c r="F11" s="10">
        <f t="shared" si="4"/>
        <v>38207</v>
      </c>
      <c r="G11" s="15">
        <f t="shared" si="5"/>
        <v>31839</v>
      </c>
      <c r="H11" s="10">
        <f t="shared" si="6"/>
        <v>26533</v>
      </c>
      <c r="I11" s="10" t="e">
        <f>#REF!</f>
        <v>#REF!</v>
      </c>
      <c r="J11" s="4" t="str">
        <f t="shared" si="7"/>
        <v>03.05.24</v>
      </c>
      <c r="O11">
        <v>0</v>
      </c>
      <c r="P11">
        <v>435</v>
      </c>
      <c r="Q11">
        <f t="shared" si="10"/>
        <v>362.5</v>
      </c>
      <c r="R11" s="2">
        <v>13850000</v>
      </c>
      <c r="S11" s="8" t="s">
        <v>22</v>
      </c>
      <c r="T11" s="8"/>
      <c r="U11" s="2">
        <f>R11+1003000+30000</f>
        <v>14883000</v>
      </c>
      <c r="V11">
        <f>U11/P11</f>
        <v>34213.793103448275</v>
      </c>
      <c r="W11" t="s">
        <v>24</v>
      </c>
      <c r="X11">
        <v>16712861</v>
      </c>
      <c r="Y11">
        <f>X11/P11</f>
        <v>38420.370114942525</v>
      </c>
    </row>
    <row r="12" spans="1:25" x14ac:dyDescent="0.25">
      <c r="A12" s="4">
        <f t="shared" si="0"/>
        <v>0</v>
      </c>
      <c r="B12" s="4">
        <f t="shared" si="1"/>
        <v>541.66666666666674</v>
      </c>
      <c r="C12" s="4">
        <f t="shared" si="9"/>
        <v>650.00000000000011</v>
      </c>
      <c r="D12" s="4">
        <f t="shared" si="2"/>
        <v>780.00000000000011</v>
      </c>
      <c r="E12" s="16">
        <f t="shared" si="3"/>
        <v>23000000</v>
      </c>
      <c r="F12" s="10">
        <f t="shared" si="4"/>
        <v>42462</v>
      </c>
      <c r="G12" s="10">
        <f t="shared" si="5"/>
        <v>35385</v>
      </c>
      <c r="H12" s="10">
        <f t="shared" si="6"/>
        <v>29487</v>
      </c>
      <c r="I12" s="10" t="e">
        <f>#REF!</f>
        <v>#REF!</v>
      </c>
      <c r="J12" s="4" t="str">
        <f t="shared" si="7"/>
        <v>04.08.22</v>
      </c>
      <c r="O12">
        <v>0</v>
      </c>
      <c r="P12">
        <v>650</v>
      </c>
      <c r="Q12">
        <f t="shared" si="10"/>
        <v>541.66666666666674</v>
      </c>
      <c r="R12" s="2">
        <v>23000000</v>
      </c>
      <c r="S12" s="8" t="s">
        <v>23</v>
      </c>
      <c r="T12" s="8"/>
      <c r="W12" t="s">
        <v>24</v>
      </c>
    </row>
    <row r="13" spans="1:25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5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5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6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5" x14ac:dyDescent="0.25">
      <c r="E16" s="8"/>
      <c r="F16" s="8"/>
      <c r="G16" s="8"/>
      <c r="H16" s="8"/>
      <c r="I16" s="8"/>
    </row>
    <row r="17" spans="7:24" x14ac:dyDescent="0.25">
      <c r="G17" t="s">
        <v>13</v>
      </c>
    </row>
    <row r="19" spans="7:24" x14ac:dyDescent="0.25">
      <c r="G19" t="s">
        <v>18</v>
      </c>
      <c r="H19">
        <v>435</v>
      </c>
      <c r="J19" t="s">
        <v>14</v>
      </c>
      <c r="N19">
        <f>17.62+4.67</f>
        <v>22.29</v>
      </c>
      <c r="O19">
        <v>17.48</v>
      </c>
      <c r="P19">
        <f>O19*N19</f>
        <v>389.62919999999997</v>
      </c>
    </row>
    <row r="20" spans="7:24" x14ac:dyDescent="0.25">
      <c r="G20" t="s">
        <v>16</v>
      </c>
      <c r="H20">
        <v>38500</v>
      </c>
      <c r="P20">
        <f>H19-P19</f>
        <v>45.370800000000031</v>
      </c>
    </row>
    <row r="21" spans="7:24" x14ac:dyDescent="0.25">
      <c r="G21" t="s">
        <v>17</v>
      </c>
      <c r="H21">
        <f>H20*H19</f>
        <v>16747500</v>
      </c>
      <c r="J21" t="s">
        <v>15</v>
      </c>
    </row>
    <row r="22" spans="7:24" x14ac:dyDescent="0.25">
      <c r="G22" s="6"/>
      <c r="H22" s="6"/>
      <c r="J22" t="s">
        <v>19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2024-07-02T05:17:16Z</dcterms:modified>
</cp:coreProperties>
</file>